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3250" windowHeight="11445"/>
  </bookViews>
  <sheets>
    <sheet name="Безвозмездные 2024-2026" sheetId="1" r:id="rId1"/>
    <sheet name="Местные 2024-2026" sheetId="2" r:id="rId2"/>
    <sheet name="Лист1" sheetId="3" r:id="rId3"/>
  </sheets>
  <definedNames>
    <definedName name="_xlnm._FilterDatabase" localSheetId="0">'Безвозмездные 2024-2026'!$K$1:$K$61</definedName>
    <definedName name="_xlnm._FilterDatabase" localSheetId="1">'Местные 2024-2026'!$E$1:$E$101</definedName>
    <definedName name="Excel_BuiltIn__FilterDatabase">#REF!</definedName>
    <definedName name="_xlnm.Print_Area" localSheetId="0">'Безвозмездные 2024-2026'!$A$1:$P$91</definedName>
  </definedNames>
  <calcPr calcId="145621"/>
</workbook>
</file>

<file path=xl/calcChain.xml><?xml version="1.0" encoding="utf-8"?>
<calcChain xmlns="http://schemas.openxmlformats.org/spreadsheetml/2006/main">
  <c r="G51" i="2" l="1"/>
  <c r="M17" i="1"/>
  <c r="M35" i="1"/>
  <c r="G15" i="2"/>
  <c r="G26" i="2"/>
  <c r="M50" i="1" l="1"/>
  <c r="G82" i="2" l="1"/>
  <c r="O50" i="1"/>
  <c r="N50" i="1"/>
  <c r="G47" i="2"/>
  <c r="G18" i="2" l="1"/>
  <c r="D19" i="1" l="1"/>
  <c r="D39" i="1"/>
  <c r="D48" i="1"/>
  <c r="D47" i="1"/>
  <c r="D16" i="1"/>
  <c r="D15" i="1"/>
  <c r="D14" i="1"/>
  <c r="D13" i="1"/>
  <c r="D12" i="1"/>
  <c r="D11" i="1"/>
  <c r="D10" i="1"/>
  <c r="D9" i="1"/>
  <c r="D8" i="1"/>
  <c r="D7" i="1"/>
  <c r="D29" i="1"/>
  <c r="D28" i="1"/>
  <c r="D27" i="1"/>
  <c r="D26" i="1"/>
  <c r="D23" i="1"/>
  <c r="D22" i="1"/>
  <c r="D21" i="1"/>
  <c r="D20" i="1"/>
  <c r="C20" i="1"/>
  <c r="C19" i="1"/>
  <c r="E26" i="3"/>
  <c r="G10" i="2"/>
  <c r="D50" i="1" l="1"/>
  <c r="G79" i="2"/>
  <c r="G91" i="2"/>
  <c r="F50" i="1" l="1"/>
  <c r="E50" i="1"/>
  <c r="I91" i="2" l="1"/>
  <c r="H91" i="2"/>
</calcChain>
</file>

<file path=xl/comments1.xml><?xml version="1.0" encoding="utf-8"?>
<comments xmlns="http://schemas.openxmlformats.org/spreadsheetml/2006/main">
  <authors>
    <author>Михаил</author>
  </authors>
  <commentList>
    <comment ref="G91" authorId="0">
      <text>
        <r>
          <rPr>
            <b/>
            <sz val="9"/>
            <rFont val="Tahoma"/>
            <charset val="204"/>
          </rPr>
          <t>Михаил:
не включены суммы, в результате округления которых получился 0</t>
        </r>
      </text>
    </comment>
    <comment ref="H91" authorId="0">
      <text>
        <r>
          <rPr>
            <b/>
            <sz val="9"/>
            <rFont val="Tahoma"/>
            <charset val="204"/>
          </rPr>
          <t>Михаил:
не включены суммы, в результате округления которых получился 0</t>
        </r>
      </text>
    </comment>
    <comment ref="I91" authorId="0">
      <text>
        <r>
          <rPr>
            <b/>
            <sz val="9"/>
            <rFont val="Tahoma"/>
            <charset val="204"/>
          </rPr>
          <t>Михаил:
не включены суммы, в результате округления которых получился 0</t>
        </r>
      </text>
    </comment>
  </commentList>
</comments>
</file>

<file path=xl/sharedStrings.xml><?xml version="1.0" encoding="utf-8"?>
<sst xmlns="http://schemas.openxmlformats.org/spreadsheetml/2006/main" count="715" uniqueCount="255">
  <si>
    <t>Приложение №2</t>
  </si>
  <si>
    <r>
      <rPr>
        <sz val="14"/>
        <color rgb="FF000000"/>
        <rFont val="Times New Roman"/>
        <charset val="1"/>
      </rPr>
      <t>Предложения по внесению изменений в бюджет Мурашинского муниципального округа на</t>
    </r>
    <r>
      <rPr>
        <b/>
        <sz val="14"/>
        <color rgb="FF000000"/>
        <rFont val="Times New Roman"/>
        <charset val="1"/>
      </rPr>
      <t xml:space="preserve"> 2024 год и на плановый период 2025 и 2026 годы  </t>
    </r>
    <r>
      <rPr>
        <sz val="14"/>
        <color rgb="FF000000"/>
        <rFont val="Times New Roman"/>
        <charset val="1"/>
      </rPr>
      <t xml:space="preserve">в части </t>
    </r>
    <r>
      <rPr>
        <b/>
        <i/>
        <u/>
        <sz val="14"/>
        <color rgb="FF000000"/>
        <rFont val="Times New Roman"/>
        <charset val="1"/>
      </rPr>
      <t>безвозмездных поступлений</t>
    </r>
    <r>
      <rPr>
        <i/>
        <sz val="14"/>
        <color rgb="FF000000"/>
        <rFont val="Times New Roman"/>
        <charset val="1"/>
      </rPr>
      <t xml:space="preserve"> </t>
    </r>
    <r>
      <rPr>
        <sz val="14"/>
        <color rgb="FF000000"/>
        <rFont val="Times New Roman"/>
        <charset val="1"/>
      </rPr>
      <t>на Думе Мурашинского муниципального округа</t>
    </r>
  </si>
  <si>
    <t>Код ГАД</t>
  </si>
  <si>
    <t>Код доходного источника</t>
  </si>
  <si>
    <t>Наименование доходного источника</t>
  </si>
  <si>
    <t>2024 год            СУММА      тыс. рублей</t>
  </si>
  <si>
    <t>2025 год            СУММА      тыс. рублей</t>
  </si>
  <si>
    <t>2026 год            СУММА      тыс. рублей</t>
  </si>
  <si>
    <t>Наименование ГРБС</t>
  </si>
  <si>
    <t>Бюджетная классификация</t>
  </si>
  <si>
    <t>СУММА тыс.рублей 2024 год</t>
  </si>
  <si>
    <t>СУММА тыс.рублей 2025 год</t>
  </si>
  <si>
    <t>СУММА тыс.рублей 2026 год</t>
  </si>
  <si>
    <t>Цели</t>
  </si>
  <si>
    <t>Код адм</t>
  </si>
  <si>
    <t>Раздел</t>
  </si>
  <si>
    <t>Подраз-дел</t>
  </si>
  <si>
    <t>Целевая статья</t>
  </si>
  <si>
    <t>Вид рас-хода</t>
  </si>
  <si>
    <t>Администрация Мурашинского муниципального округа</t>
  </si>
  <si>
    <t>01</t>
  </si>
  <si>
    <t>04</t>
  </si>
  <si>
    <t>100</t>
  </si>
  <si>
    <t>200</t>
  </si>
  <si>
    <t>10</t>
  </si>
  <si>
    <t>300</t>
  </si>
  <si>
    <t>03</t>
  </si>
  <si>
    <t>05</t>
  </si>
  <si>
    <t>13</t>
  </si>
  <si>
    <t>07</t>
  </si>
  <si>
    <t>Управление образования муниципального округа</t>
  </si>
  <si>
    <t>600</t>
  </si>
  <si>
    <t>02</t>
  </si>
  <si>
    <t>01Q0217140</t>
  </si>
  <si>
    <t>Финансовое управление муниципального округа</t>
  </si>
  <si>
    <t>Городской территориальный отдел администрации округа</t>
  </si>
  <si>
    <t>итого:</t>
  </si>
  <si>
    <t>Приложение 5 к пояснительной записке</t>
  </si>
  <si>
    <t>Предложения по перераспределению расходов бюджета Мурашинского муниципального округа на 2024 год и плановый период 2025 год и 2026 год за счет средств местного бюджета на Думе Мурашинского муниципального округа</t>
  </si>
  <si>
    <t>сумма тыс.руб 2024 год</t>
  </si>
  <si>
    <t>сумма тыс.руб 2025 год</t>
  </si>
  <si>
    <t>сумма тыс.руб 2026 год</t>
  </si>
  <si>
    <t>Код адми-нист-ратора</t>
  </si>
  <si>
    <t>0100072020</t>
  </si>
  <si>
    <t>800</t>
  </si>
  <si>
    <t>0600077000</t>
  </si>
  <si>
    <t>700</t>
  </si>
  <si>
    <t>08</t>
  </si>
  <si>
    <t>Контрольно-счетная комиссия</t>
  </si>
  <si>
    <t>ИТОГО</t>
  </si>
  <si>
    <t>0100072010</t>
  </si>
  <si>
    <t>06</t>
  </si>
  <si>
    <t>12U0F15170</t>
  </si>
  <si>
    <t>12U0FS5170</t>
  </si>
  <si>
    <t>0100072030</t>
  </si>
  <si>
    <t>0600072100</t>
  </si>
  <si>
    <t>1300071410</t>
  </si>
  <si>
    <t>070EГ15090</t>
  </si>
  <si>
    <t>070EГS5090</t>
  </si>
  <si>
    <t>0200072030</t>
  </si>
  <si>
    <t>20229999140011150</t>
  </si>
  <si>
    <t>20239999140101150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</si>
  <si>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</si>
  <si>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Инициативные проекты по развитию общественной инфраструктуры муниципальных образований Кировской области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</si>
  <si>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</si>
  <si>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Создание и развитие молодежных пространств</t>
  </si>
  <si>
    <t>Развитие системы дополнительного образования детей в образовательных учреждениях Мурашинского муниципального округа</t>
  </si>
  <si>
    <t>Развитие системы общедоступного бесплатного дошкольного образования на территории Мурашинского муниципального округа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</si>
  <si>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</si>
  <si>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Обеспечение хозяйственной деятельности администрации Мурашинского муниципального округа</t>
  </si>
  <si>
    <t>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</si>
  <si>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Проведение мероприятий, посвященных юбилейным датам г.Мураши и Мурашинского района</t>
  </si>
  <si>
    <t>Обслуживание муниципального долга</t>
  </si>
  <si>
    <t>Создание и развитие молодежных пространств за счет средств местного бюджета</t>
  </si>
  <si>
    <t>20704050140000150</t>
  </si>
  <si>
    <t>Прочие безвозмездные поступления в бюджеты муниципальных округов</t>
  </si>
  <si>
    <t>0200072090</t>
  </si>
  <si>
    <t>0200072060</t>
  </si>
  <si>
    <t>Организация деятельности историко-краеведческого музея</t>
  </si>
  <si>
    <t>Организация досуговой деятельности и развитие народных промыслов в Мурашинском муниципальном округе</t>
  </si>
  <si>
    <t>13Q1417560</t>
  </si>
  <si>
    <t>0200072080</t>
  </si>
  <si>
    <t>0500075010</t>
  </si>
  <si>
    <t>Служба хозяйственного обслуживания учреждений культуры</t>
  </si>
  <si>
    <t>Управление муниципальным имуществом Мурашинского муниципального округа</t>
  </si>
  <si>
    <t>09</t>
  </si>
  <si>
    <t>0100072040</t>
  </si>
  <si>
    <t>0900071020</t>
  </si>
  <si>
    <t>Пожарная безопасность муниципальных учреждений Мурашинского муниципального округа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</si>
  <si>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</si>
  <si>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1300071180</t>
  </si>
  <si>
    <t>0700071420</t>
  </si>
  <si>
    <t>Благоустройство</t>
  </si>
  <si>
    <t>Создание и развитие молодежных пространств "Отличное местно" за счет средств местного бюджета</t>
  </si>
  <si>
    <t>Управление культуры администрации муниципального образования Мурашинский муниципальный округ Кировской области</t>
  </si>
  <si>
    <t>Муниципальная служба органов местного самоуправления</t>
  </si>
  <si>
    <t>0600073010</t>
  </si>
  <si>
    <t>11</t>
  </si>
  <si>
    <t>0200072070</t>
  </si>
  <si>
    <t>Организация библиотечного обслуживания населения Мурашинского муниципального округа</t>
  </si>
  <si>
    <t>020007203Б</t>
  </si>
  <si>
    <t>1100071040</t>
  </si>
  <si>
    <t>Организация временной занятости подростков в возрасте от 14 до 18 лет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</si>
  <si>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</si>
  <si>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</si>
  <si>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0600074010</t>
  </si>
  <si>
    <t>Пенсия за выслугу лет муниципальных служащих Мурашинского муниципального округа</t>
  </si>
  <si>
    <t>Управление образования администрации муниципального образования Мурашинский муниципальный округ Кировской области</t>
  </si>
  <si>
    <t>Администрация муниципального образования Мурашинский муниципальный округ Кировской области</t>
  </si>
  <si>
    <t>02Q08A467S</t>
  </si>
  <si>
    <t>Обеспечение развития и укрепления материально-технической базы домов культуры в населеннных пунктах с числом жителей до 50 тысяч человек за счет средств местного бюджета</t>
  </si>
  <si>
    <t>11Q25S5060</t>
  </si>
  <si>
    <t>Софинансирование оплаты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</si>
  <si>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Создание и развитие молодежных пространств "Отличное место" за счет средств местного бюджета</t>
  </si>
  <si>
    <t>1100071270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</si>
  <si>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</si>
  <si>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010007203Б</t>
  </si>
  <si>
    <t>Финансовое управление администрации муниципального образования Мурашинский муниципальный округ Кировской области</t>
  </si>
  <si>
    <t>0600075020</t>
  </si>
  <si>
    <t>Функционирование органов местного самоуправления в области других общегосударственных вопросов</t>
  </si>
  <si>
    <t>Проведение мероприятий, посвященных юбилейным датам г. Мураши и Мурашинского района</t>
  </si>
  <si>
    <t>400</t>
  </si>
  <si>
    <t>1300071170</t>
  </si>
  <si>
    <t>Уличное освещение</t>
  </si>
  <si>
    <t>12</t>
  </si>
  <si>
    <t>0500071330</t>
  </si>
  <si>
    <t>Подготовка генеральных планов и правил землепользования и застройки</t>
  </si>
  <si>
    <t>0500075020</t>
  </si>
  <si>
    <t>0400071110</t>
  </si>
  <si>
    <t>Создание условий для предоставления транспортных услуг населению</t>
  </si>
  <si>
    <t>09000071290</t>
  </si>
  <si>
    <t>Финансовое обеспечение деятельности муниципальной пожарной охраны</t>
  </si>
  <si>
    <t>0500071210</t>
  </si>
  <si>
    <t>Взносы в региональный фонд капитального ремонта</t>
  </si>
  <si>
    <t>0600075070</t>
  </si>
  <si>
    <t>Обеспечение воинского учета и призыва в армию за счет средств местного бюджета</t>
  </si>
  <si>
    <t>14</t>
  </si>
  <si>
    <t>0900071380</t>
  </si>
  <si>
    <t>Оборудование (дооборудование) пляжей (мест отдыха людей у воды)</t>
  </si>
  <si>
    <t>0700071070</t>
  </si>
  <si>
    <t>Проведение мероприятий среди молодежи Мурашинского муниципального округа</t>
  </si>
  <si>
    <t>1300071220</t>
  </si>
  <si>
    <t>Содержание мест захоронения</t>
  </si>
  <si>
    <t>Регулирование численности волка в целях обеспечения безопасности и жизнедеятельности населения за счет средств местного бюджета</t>
  </si>
  <si>
    <t>0900071340</t>
  </si>
  <si>
    <t>Водоснабжение</t>
  </si>
  <si>
    <t>1200071130</t>
  </si>
  <si>
    <t>0700074140</t>
  </si>
  <si>
    <t>Обеспечение и доставка твердого топлива (дров, разделанных в виде поленьев) для членов семей военнослужащих</t>
  </si>
  <si>
    <t>1300071400</t>
  </si>
  <si>
    <t>Реализация мероприятий, предусмотренных Планом природоохранных мероприятий Мурашинского муниципального округа</t>
  </si>
  <si>
    <t>0500071160</t>
  </si>
  <si>
    <t>Жилищное хозяйство</t>
  </si>
  <si>
    <t>12U05S5490</t>
  </si>
  <si>
    <t>Реализация мепроприятий, направленных на подготовку систем коммунальной инфраструктуры к работе в осенне-зимний период</t>
  </si>
  <si>
    <t>0400071100</t>
  </si>
  <si>
    <t>Содержание и ремонт автомобильных дорог общего пользования местного значения</t>
  </si>
  <si>
    <t>0700071060</t>
  </si>
  <si>
    <t>Развитие физической культуры и спорта в Мурашинском муниципальном округе</t>
  </si>
  <si>
    <t>Создание условий для обеспечения жителей муниципального округа услугами торговли</t>
  </si>
  <si>
    <t>0600071430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</si>
  <si>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</si>
  <si>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04Q28S5210</t>
  </si>
  <si>
    <t>Капитальный ремонт и ремонт автомобильных дорог общего пользования местного значения за счет средств местного бюджета</t>
  </si>
  <si>
    <t>20704050140000100</t>
  </si>
  <si>
    <t>20225750140000150</t>
  </si>
  <si>
    <t>Субсидии бюджетам муниципальных округов на реализацию мероприятий по модернизации школьных систем образования</t>
  </si>
  <si>
    <t>К Б К</t>
  </si>
  <si>
    <t>Наименование дохода</t>
  </si>
  <si>
    <t>тыс. руб.</t>
  </si>
  <si>
    <t>902</t>
  </si>
  <si>
    <t>903</t>
  </si>
  <si>
    <t>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</si>
  <si>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20230024141700150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</si>
  <si>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</si>
  <si>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20230024141920150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</si>
  <si>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</si>
  <si>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</si>
  <si>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</si>
  <si>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`20245050140000150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</si>
  <si>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</si>
  <si>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</si>
  <si>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</si>
  <si>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20249999140007150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</si>
  <si>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</si>
  <si>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912</t>
  </si>
  <si>
    <t>20229999140030150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</si>
  <si>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</si>
  <si>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</t>
  </si>
  <si>
    <t>`20229999140050150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</si>
  <si>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(ППМИ)</t>
  </si>
  <si>
    <t>20229999140090150</t>
  </si>
  <si>
    <t>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</si>
  <si>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20229999140091150</t>
  </si>
  <si>
    <t>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</si>
  <si>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20229999140097150</t>
  </si>
  <si>
    <t>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</si>
  <si>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20235082140000150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</si>
  <si>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</si>
  <si>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20249999140009150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</si>
  <si>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</si>
  <si>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20249999140010150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</si>
  <si>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</si>
  <si>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>20249999140013150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</si>
  <si>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</si>
  <si>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980</t>
  </si>
  <si>
    <t>Итого поправок</t>
  </si>
  <si>
    <t>20245050140000150</t>
  </si>
  <si>
    <t>20229999140050150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</si>
  <si>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</si>
  <si>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</si>
  <si>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</si>
  <si>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</t>
  </si>
  <si>
    <t>01Q0223030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</si>
  <si>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</si>
  <si>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</si>
  <si>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01Q0216171</t>
  </si>
  <si>
    <t>101</t>
  </si>
  <si>
    <t>01Q0216172</t>
  </si>
  <si>
    <t>102</t>
  </si>
  <si>
    <t>01Q0217480</t>
  </si>
  <si>
    <t>Предоставление бесплатного горячего питания детям участников специальной военной операции</t>
  </si>
  <si>
    <t>Реализация мероприятий по модернизации школьных систем образования</t>
  </si>
  <si>
    <t>01U0DL7500</t>
  </si>
  <si>
    <t>01Q0217010</t>
  </si>
  <si>
    <t>Реализация прав на получение общедоступного и бесплатного дошкольного, начального общего, основного общего, средненго общего и дополнительного образования детей в муниципальных общеобразовательных организациях</t>
  </si>
  <si>
    <t>01Q0616140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</si>
  <si>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</si>
  <si>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010007202A</t>
  </si>
  <si>
    <t>Развитие системы дополнительного образования детей в образовательных учреждениях Мурашинского муниципального округа за счет средств субсидии на выполнение расходных обязательств</t>
  </si>
  <si>
    <t>07Q0216180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</si>
  <si>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здоровья,обучающихся в муниципальных общеобразовательных организациях и не проживающих в них, а так же выплате ежемесячной денежной компенсации родителям(законным представителям) детей-инвалидов, инвалидам в случае их обучения на дому</t>
  </si>
  <si>
    <t>01Q02L0500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</si>
  <si>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</si>
  <si>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07Q53Д0820</t>
  </si>
  <si>
    <t>07Q5316094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</si>
  <si>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</si>
  <si>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</si>
  <si>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04Q2815210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</si>
  <si>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</si>
  <si>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05U0Ж26100</t>
  </si>
  <si>
    <t>Мероприятия, предусмотренные планом природоохранных мероприятий</t>
  </si>
  <si>
    <t>13U0FS5170</t>
  </si>
  <si>
    <t>Инвестиционные программы и проекты развития общественной инфраструктуры муниципальных образований Кировской области за счет средств местного бюджета</t>
  </si>
  <si>
    <t>12U0515490</t>
  </si>
  <si>
    <t>Проведение мероприятий,посвященных юбилейным датам административных центров муниципальных образований Кировской области</t>
  </si>
  <si>
    <t>0200007207A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</si>
  <si>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</si>
  <si>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0200007206A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</si>
  <si>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</si>
  <si>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020007209A</t>
  </si>
  <si>
    <t>Организация деятельности историко-краеведческого музея за счет средств субсидии на выполнение расходных обязательств</t>
  </si>
  <si>
    <t>020007203A</t>
  </si>
  <si>
    <t xml:space="preserve"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</si>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</sst>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#,##0.00000"/>
  </numFmts>
  <fonts count="46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4"/>
      <name val="Times New Roman"/>
      <charset val="204"/>
    </font>
    <font>
      <sz val="14"/>
      <color rgb="FF000000"/>
      <name val="Times New Roman"/>
      <charset val="204"/>
    </font>
    <font>
      <sz val="9"/>
      <name val="Times New Roman"/>
      <charset val="204"/>
    </font>
    <font>
      <b/>
      <sz val="9"/>
      <name val="Times New Roman"/>
      <charset val="1"/>
    </font>
    <font>
      <b/>
      <sz val="9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Arial Cyr"/>
      <charset val="1"/>
    </font>
    <font>
      <b/>
      <sz val="10"/>
      <color rgb="FF000000"/>
      <name val="Times New Roman"/>
      <charset val="204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sz val="10"/>
      <name val="Arial"/>
      <charset val="204"/>
    </font>
    <font>
      <sz val="10"/>
      <name val="Times New Roman"/>
      <charset val="1"/>
    </font>
    <font>
      <sz val="16"/>
      <name val="Times New Roman"/>
      <charset val="204"/>
    </font>
    <font>
      <sz val="18"/>
      <name val="Times New Roman"/>
      <charset val="1"/>
    </font>
    <font>
      <sz val="18"/>
      <name val="Times New Roman"/>
      <charset val="204"/>
    </font>
    <font>
      <sz val="12"/>
      <name val="Times New Roman"/>
      <charset val="204"/>
    </font>
    <font>
      <sz val="12"/>
      <name val="Times New Roman"/>
      <charset val="1"/>
    </font>
    <font>
      <b/>
      <sz val="12"/>
      <name val="Times New Roman"/>
      <charset val="204"/>
    </font>
    <font>
      <sz val="12"/>
      <color rgb="FF000000"/>
      <name val="Times New Roman"/>
      <charset val="1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1"/>
    </font>
    <font>
      <b/>
      <sz val="14"/>
      <color rgb="FF000000"/>
      <name val="Times New Roman"/>
      <charset val="1"/>
    </font>
    <font>
      <b/>
      <i/>
      <u/>
      <sz val="14"/>
      <color rgb="FF000000"/>
      <name val="Times New Roman"/>
      <charset val="1"/>
    </font>
    <font>
      <i/>
      <sz val="14"/>
      <color rgb="FF000000"/>
      <name val="Times New Roman"/>
      <charset val="1"/>
    </font>
    <font>
      <b/>
      <sz val="9"/>
      <name val="Tahoma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Arial Cy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1" fontId="43" fillId="0" borderId="2">
      <alignment horizontal="center" vertical="top" shrinkToFit="1"/>
    </xf>
    <xf numFmtId="0" fontId="43" fillId="0" borderId="2">
      <alignment horizontal="left" vertical="top" wrapText="1"/>
    </xf>
    <xf numFmtId="4" fontId="43" fillId="0" borderId="2">
      <alignment horizontal="right" vertical="top" shrinkToFit="1"/>
    </xf>
  </cellStyleXfs>
  <cellXfs count="283">
    <xf numFmtId="0" fontId="0" fillId="0" borderId="0" xfId="0"/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left" vertical="center"/>
    </xf>
    <xf numFmtId="4" fontId="2" fillId="2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left" vertical="center" wrapText="1"/>
    </xf>
    <xf numFmtId="49" fontId="1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164" fontId="2" fillId="0" borderId="8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0" fontId="11" fillId="2" borderId="9" xfId="0" applyNumberFormat="1" applyFont="1" applyFill="1" applyBorder="1" applyAlignment="1" applyProtection="1">
      <alignment horizontal="center" vertical="center"/>
    </xf>
    <xf numFmtId="49" fontId="11" fillId="2" borderId="9" xfId="0" applyNumberFormat="1" applyFont="1" applyFill="1" applyBorder="1" applyAlignment="1" applyProtection="1">
      <alignment horizontal="center" vertical="center"/>
    </xf>
    <xf numFmtId="164" fontId="12" fillId="2" borderId="9" xfId="0" applyNumberFormat="1" applyFont="1" applyFill="1" applyBorder="1" applyAlignment="1" applyProtection="1">
      <alignment horizontal="center" vertical="center"/>
    </xf>
    <xf numFmtId="164" fontId="10" fillId="2" borderId="9" xfId="0" applyNumberFormat="1" applyFont="1" applyFill="1" applyBorder="1" applyAlignment="1" applyProtection="1">
      <alignment horizontal="center" vertical="center"/>
    </xf>
    <xf numFmtId="164" fontId="14" fillId="0" borderId="8" xfId="0" applyNumberFormat="1" applyFont="1" applyFill="1" applyBorder="1" applyAlignment="1" applyProtection="1">
      <alignment horizontal="center" vertical="center" wrapText="1" shrinkToFit="1"/>
    </xf>
    <xf numFmtId="164" fontId="2" fillId="2" borderId="8" xfId="0" applyNumberFormat="1" applyFont="1" applyFill="1" applyBorder="1" applyAlignment="1" applyProtection="1">
      <alignment horizontal="center" vertical="center"/>
    </xf>
    <xf numFmtId="0" fontId="11" fillId="3" borderId="8" xfId="0" applyNumberFormat="1" applyFont="1" applyFill="1" applyBorder="1" applyAlignment="1" applyProtection="1">
      <alignment horizontal="center" vertical="center"/>
    </xf>
    <xf numFmtId="49" fontId="11" fillId="3" borderId="8" xfId="0" applyNumberFormat="1" applyFont="1" applyFill="1" applyBorder="1" applyAlignment="1" applyProtection="1">
      <alignment horizontal="center" vertical="center"/>
    </xf>
    <xf numFmtId="164" fontId="12" fillId="2" borderId="11" xfId="0" applyNumberFormat="1" applyFon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center" vertical="center"/>
    </xf>
    <xf numFmtId="164" fontId="14" fillId="0" borderId="6" xfId="0" applyNumberFormat="1" applyFont="1" applyFill="1" applyBorder="1" applyAlignment="1" applyProtection="1">
      <alignment horizontal="center" vertical="center" shrinkToFit="1"/>
    </xf>
    <xf numFmtId="164" fontId="14" fillId="0" borderId="0" xfId="0" applyNumberFormat="1" applyFont="1" applyFill="1" applyBorder="1" applyAlignment="1" applyProtection="1">
      <alignment horizontal="center" vertical="center" shrinkToFit="1"/>
    </xf>
    <xf numFmtId="164" fontId="1" fillId="2" borderId="8" xfId="0" applyNumberFormat="1" applyFont="1" applyFill="1" applyBorder="1" applyAlignment="1" applyProtection="1">
      <alignment horizontal="center" vertical="center"/>
    </xf>
    <xf numFmtId="164" fontId="12" fillId="2" borderId="8" xfId="0" applyNumberFormat="1" applyFont="1" applyFill="1" applyBorder="1" applyAlignment="1" applyProtection="1">
      <alignment horizontal="center" vertical="center"/>
    </xf>
    <xf numFmtId="164" fontId="2" fillId="0" borderId="9" xfId="0" applyNumberFormat="1" applyFont="1" applyFill="1" applyBorder="1" applyAlignment="1" applyProtection="1">
      <alignment horizontal="center" vertical="center"/>
    </xf>
    <xf numFmtId="164" fontId="10" fillId="2" borderId="1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 wrapText="1" shrinkToFit="1"/>
    </xf>
    <xf numFmtId="164" fontId="14" fillId="0" borderId="8" xfId="0" applyNumberFormat="1" applyFont="1" applyFill="1" applyBorder="1" applyAlignment="1" applyProtection="1">
      <alignment horizontal="center" vertical="center" shrinkToFit="1"/>
    </xf>
    <xf numFmtId="0" fontId="16" fillId="2" borderId="8" xfId="0" applyNumberFormat="1" applyFont="1" applyFill="1" applyBorder="1" applyAlignment="1" applyProtection="1">
      <alignment horizontal="center" vertical="center"/>
    </xf>
    <xf numFmtId="164" fontId="12" fillId="0" borderId="11" xfId="0" applyNumberFormat="1" applyFont="1" applyFill="1" applyBorder="1" applyAlignment="1" applyProtection="1">
      <alignment horizontal="center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vertical="center"/>
    </xf>
    <xf numFmtId="49" fontId="1" fillId="2" borderId="8" xfId="0" applyNumberFormat="1" applyFont="1" applyFill="1" applyBorder="1" applyAlignment="1" applyProtection="1">
      <alignment horizontal="center" vertical="center"/>
    </xf>
    <xf numFmtId="164" fontId="10" fillId="0" borderId="11" xfId="0" applyNumberFormat="1" applyFont="1" applyFill="1" applyBorder="1" applyAlignment="1" applyProtection="1">
      <alignment horizontal="center" vertical="center"/>
    </xf>
    <xf numFmtId="0" fontId="13" fillId="2" borderId="8" xfId="0" applyNumberFormat="1" applyFont="1" applyFill="1" applyBorder="1" applyAlignment="1" applyProtection="1">
      <alignment horizontal="center" vertical="center"/>
    </xf>
    <xf numFmtId="49" fontId="13" fillId="2" borderId="8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49" fontId="11" fillId="2" borderId="12" xfId="0" applyNumberFormat="1" applyFont="1" applyFill="1" applyBorder="1" applyAlignment="1" applyProtection="1">
      <alignment horizontal="center" vertical="center"/>
    </xf>
    <xf numFmtId="164" fontId="13" fillId="2" borderId="14" xfId="0" applyNumberFormat="1" applyFont="1" applyFill="1" applyBorder="1" applyAlignment="1" applyProtection="1">
      <alignment horizontal="center" vertical="center"/>
    </xf>
    <xf numFmtId="164" fontId="1" fillId="2" borderId="9" xfId="0" applyNumberFormat="1" applyFont="1" applyFill="1" applyBorder="1" applyAlignment="1" applyProtection="1">
      <alignment horizontal="center" vertical="center"/>
    </xf>
    <xf numFmtId="49" fontId="17" fillId="2" borderId="8" xfId="0" applyNumberFormat="1" applyFont="1" applyFill="1" applyBorder="1" applyAlignment="1" applyProtection="1">
      <alignment vertical="center" wrapText="1"/>
    </xf>
    <xf numFmtId="0" fontId="1" fillId="2" borderId="8" xfId="0" applyNumberFormat="1" applyFont="1" applyFill="1" applyBorder="1" applyAlignment="1" applyProtection="1">
      <alignment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</xf>
    <xf numFmtId="164" fontId="1" fillId="2" borderId="0" xfId="0" applyNumberFormat="1" applyFont="1" applyFill="1" applyBorder="1" applyAlignment="1" applyProtection="1">
      <alignment vertical="center"/>
    </xf>
    <xf numFmtId="0" fontId="15" fillId="3" borderId="0" xfId="0" applyNumberFormat="1" applyFont="1" applyFill="1" applyBorder="1" applyAlignment="1" applyProtection="1"/>
    <xf numFmtId="0" fontId="1" fillId="3" borderId="0" xfId="0" applyNumberFormat="1" applyFont="1" applyFill="1" applyBorder="1" applyAlignment="1" applyProtection="1">
      <alignment horizontal="left" vertical="center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49" fontId="20" fillId="0" borderId="3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49" fontId="21" fillId="0" borderId="8" xfId="0" applyNumberFormat="1" applyFont="1" applyFill="1" applyBorder="1" applyAlignment="1" applyProtection="1">
      <alignment horizontal="center" vertical="center" wrapText="1"/>
    </xf>
    <xf numFmtId="49" fontId="21" fillId="2" borderId="8" xfId="0" applyNumberFormat="1" applyFont="1" applyFill="1" applyBorder="1" applyAlignment="1" applyProtection="1">
      <alignment horizontal="center" vertical="center"/>
    </xf>
    <xf numFmtId="49" fontId="21" fillId="2" borderId="8" xfId="0" applyNumberFormat="1" applyFont="1" applyFill="1" applyBorder="1" applyAlignment="1" applyProtection="1">
      <alignment horizontal="center" vertical="center" wrapText="1"/>
    </xf>
    <xf numFmtId="164" fontId="23" fillId="3" borderId="8" xfId="0" applyNumberFormat="1" applyFont="1" applyFill="1" applyBorder="1" applyAlignment="1" applyProtection="1">
      <alignment horizontal="center" vertical="center" wrapText="1"/>
    </xf>
    <xf numFmtId="164" fontId="20" fillId="3" borderId="8" xfId="0" applyNumberFormat="1" applyFont="1" applyFill="1" applyBorder="1" applyAlignment="1" applyProtection="1">
      <alignment horizontal="center" vertical="center" wrapText="1"/>
    </xf>
    <xf numFmtId="164" fontId="21" fillId="3" borderId="8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vertical="center"/>
    </xf>
    <xf numFmtId="0" fontId="21" fillId="0" borderId="20" xfId="0" applyNumberFormat="1" applyFont="1" applyFill="1" applyBorder="1" applyAlignment="1" applyProtection="1">
      <alignment horizontal="center" vertical="center" wrapText="1"/>
    </xf>
    <xf numFmtId="49" fontId="21" fillId="0" borderId="20" xfId="0" applyNumberFormat="1" applyFont="1" applyFill="1" applyBorder="1" applyAlignment="1" applyProtection="1">
      <alignment horizontal="center" vertical="center" wrapText="1"/>
    </xf>
    <xf numFmtId="49" fontId="21" fillId="2" borderId="20" xfId="0" applyNumberFormat="1" applyFont="1" applyFill="1" applyBorder="1" applyAlignment="1" applyProtection="1">
      <alignment horizontal="center" vertical="center" wrapText="1"/>
    </xf>
    <xf numFmtId="0" fontId="21" fillId="0" borderId="22" xfId="0" applyNumberFormat="1" applyFont="1" applyFill="1" applyBorder="1" applyAlignment="1" applyProtection="1">
      <alignment horizontal="center" vertical="center" wrapText="1"/>
    </xf>
    <xf numFmtId="49" fontId="21" fillId="0" borderId="22" xfId="0" applyNumberFormat="1" applyFont="1" applyFill="1" applyBorder="1" applyAlignment="1" applyProtection="1">
      <alignment horizontal="center" vertical="center" wrapText="1"/>
    </xf>
    <xf numFmtId="49" fontId="21" fillId="2" borderId="22" xfId="0" applyNumberFormat="1" applyFont="1" applyFill="1" applyBorder="1" applyAlignment="1" applyProtection="1">
      <alignment horizontal="center" vertical="center"/>
    </xf>
    <xf numFmtId="164" fontId="23" fillId="3" borderId="14" xfId="0" applyNumberFormat="1" applyFont="1" applyFill="1" applyBorder="1" applyAlignment="1" applyProtection="1">
      <alignment horizontal="center" vertical="center" wrapText="1"/>
    </xf>
    <xf numFmtId="164" fontId="20" fillId="3" borderId="14" xfId="0" applyNumberFormat="1" applyFont="1" applyFill="1" applyBorder="1" applyAlignment="1" applyProtection="1">
      <alignment horizontal="center" vertical="center" wrapText="1"/>
    </xf>
    <xf numFmtId="0" fontId="20" fillId="0" borderId="20" xfId="0" applyNumberFormat="1" applyFont="1" applyFill="1" applyBorder="1" applyAlignment="1" applyProtection="1">
      <alignment horizontal="center" vertical="center" wrapText="1"/>
    </xf>
    <xf numFmtId="49" fontId="20" fillId="0" borderId="20" xfId="0" applyNumberFormat="1" applyFont="1" applyFill="1" applyBorder="1" applyAlignment="1" applyProtection="1">
      <alignment horizontal="center" vertical="center" wrapText="1"/>
    </xf>
    <xf numFmtId="49" fontId="20" fillId="2" borderId="20" xfId="0" applyNumberFormat="1" applyFont="1" applyFill="1" applyBorder="1" applyAlignment="1" applyProtection="1">
      <alignment horizontal="center" vertical="center"/>
    </xf>
    <xf numFmtId="49" fontId="20" fillId="2" borderId="20" xfId="0" applyNumberFormat="1" applyFont="1" applyFill="1" applyBorder="1" applyAlignment="1" applyProtection="1">
      <alignment horizontal="center" vertical="center" wrapText="1"/>
    </xf>
    <xf numFmtId="164" fontId="24" fillId="3" borderId="14" xfId="0" applyNumberFormat="1" applyFont="1" applyFill="1" applyBorder="1" applyAlignment="1" applyProtection="1">
      <alignment horizontal="center" vertical="center" wrapText="1"/>
    </xf>
    <xf numFmtId="0" fontId="24" fillId="0" borderId="20" xfId="0" applyNumberFormat="1" applyFont="1" applyFill="1" applyBorder="1" applyAlignment="1" applyProtection="1">
      <alignment horizontal="center" vertical="center" wrapText="1"/>
    </xf>
    <xf numFmtId="49" fontId="24" fillId="0" borderId="12" xfId="0" applyNumberFormat="1" applyFont="1" applyFill="1" applyBorder="1" applyAlignment="1" applyProtection="1">
      <alignment horizontal="center" vertical="center" wrapText="1"/>
    </xf>
    <xf numFmtId="49" fontId="24" fillId="2" borderId="12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center" vertical="center" wrapText="1"/>
    </xf>
    <xf numFmtId="49" fontId="23" fillId="0" borderId="12" xfId="0" applyNumberFormat="1" applyFont="1" applyFill="1" applyBorder="1" applyAlignment="1" applyProtection="1">
      <alignment horizontal="center" vertical="center" wrapText="1"/>
    </xf>
    <xf numFmtId="49" fontId="23" fillId="2" borderId="12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24" fillId="0" borderId="8" xfId="0" applyNumberFormat="1" applyFont="1" applyFill="1" applyBorder="1" applyAlignment="1" applyProtection="1">
      <alignment horizontal="center" vertical="center" wrapText="1"/>
    </xf>
    <xf numFmtId="49" fontId="24" fillId="0" borderId="8" xfId="0" applyNumberFormat="1" applyFont="1" applyFill="1" applyBorder="1" applyAlignment="1" applyProtection="1">
      <alignment horizontal="center" vertical="center" wrapText="1"/>
    </xf>
    <xf numFmtId="49" fontId="24" fillId="2" borderId="8" xfId="0" applyNumberFormat="1" applyFont="1" applyFill="1" applyBorder="1" applyAlignment="1" applyProtection="1">
      <alignment horizontal="center" vertical="center" wrapText="1"/>
    </xf>
    <xf numFmtId="0" fontId="22" fillId="0" borderId="8" xfId="0" applyNumberFormat="1" applyFont="1" applyFill="1" applyBorder="1" applyAlignment="1" applyProtection="1">
      <alignment horizontal="center" vertical="top" wrapText="1"/>
    </xf>
    <xf numFmtId="0" fontId="23" fillId="3" borderId="8" xfId="0" applyNumberFormat="1" applyFont="1" applyFill="1" applyBorder="1" applyAlignment="1" applyProtection="1">
      <alignment horizontal="center" vertical="center"/>
    </xf>
    <xf numFmtId="49" fontId="23" fillId="3" borderId="8" xfId="0" applyNumberFormat="1" applyFont="1" applyFill="1" applyBorder="1" applyAlignment="1" applyProtection="1">
      <alignment horizontal="center" vertical="center"/>
    </xf>
    <xf numFmtId="49" fontId="23" fillId="2" borderId="8" xfId="0" applyNumberFormat="1" applyFont="1" applyFill="1" applyBorder="1" applyAlignment="1" applyProtection="1">
      <alignment horizontal="center" vertical="center"/>
    </xf>
    <xf numFmtId="164" fontId="23" fillId="2" borderId="11" xfId="0" applyNumberFormat="1" applyFont="1" applyFill="1" applyBorder="1" applyAlignment="1" applyProtection="1">
      <alignment horizontal="center" vertical="center"/>
    </xf>
    <xf numFmtId="164" fontId="24" fillId="2" borderId="11" xfId="0" applyNumberFormat="1" applyFont="1" applyFill="1" applyBorder="1" applyAlignment="1" applyProtection="1">
      <alignment horizontal="center" vertical="center"/>
    </xf>
    <xf numFmtId="164" fontId="24" fillId="2" borderId="14" xfId="0" applyNumberFormat="1" applyFont="1" applyFill="1" applyBorder="1" applyAlignment="1" applyProtection="1">
      <alignment horizontal="center" vertical="center"/>
    </xf>
    <xf numFmtId="0" fontId="24" fillId="3" borderId="8" xfId="0" applyNumberFormat="1" applyFont="1" applyFill="1" applyBorder="1" applyAlignment="1" applyProtection="1">
      <alignment horizontal="center" vertical="center"/>
    </xf>
    <xf numFmtId="49" fontId="24" fillId="3" borderId="8" xfId="0" applyNumberFormat="1" applyFont="1" applyFill="1" applyBorder="1" applyAlignment="1" applyProtection="1">
      <alignment horizontal="center" vertical="center"/>
    </xf>
    <xf numFmtId="49" fontId="24" fillId="2" borderId="12" xfId="0" applyNumberFormat="1" applyFont="1" applyFill="1" applyBorder="1" applyAlignment="1" applyProtection="1">
      <alignment horizontal="center" vertical="center"/>
    </xf>
    <xf numFmtId="164" fontId="22" fillId="3" borderId="8" xfId="0" applyNumberFormat="1" applyFont="1" applyFill="1" applyBorder="1" applyAlignment="1" applyProtection="1">
      <alignment horizontal="center" vertical="center"/>
    </xf>
    <xf numFmtId="164" fontId="15" fillId="0" borderId="0" xfId="0" applyNumberFormat="1" applyFont="1" applyFill="1" applyBorder="1" applyAlignment="1" applyProtection="1"/>
    <xf numFmtId="0" fontId="31" fillId="2" borderId="8" xfId="0" applyNumberFormat="1" applyFont="1" applyFill="1" applyBorder="1" applyAlignment="1" applyProtection="1">
      <alignment horizontal="center" vertical="center" wrapText="1"/>
    </xf>
    <xf numFmtId="0" fontId="32" fillId="2" borderId="8" xfId="0" applyNumberFormat="1" applyFont="1" applyFill="1" applyBorder="1" applyAlignment="1" applyProtection="1">
      <alignment horizontal="center" vertical="center"/>
    </xf>
    <xf numFmtId="165" fontId="32" fillId="2" borderId="8" xfId="0" applyNumberFormat="1" applyFont="1" applyFill="1" applyBorder="1" applyAlignment="1" applyProtection="1">
      <alignment horizontal="center" vertical="center"/>
    </xf>
    <xf numFmtId="0" fontId="33" fillId="2" borderId="8" xfId="0" applyNumberFormat="1" applyFont="1" applyFill="1" applyBorder="1" applyAlignment="1" applyProtection="1">
      <alignment horizontal="center" vertical="center"/>
    </xf>
    <xf numFmtId="49" fontId="34" fillId="0" borderId="8" xfId="0" applyNumberFormat="1" applyFont="1" applyFill="1" applyBorder="1" applyAlignment="1" applyProtection="1">
      <alignment horizontal="center" vertical="center" wrapText="1" shrinkToFit="1"/>
    </xf>
    <xf numFmtId="49" fontId="34" fillId="0" borderId="2" xfId="0" applyNumberFormat="1" applyFont="1" applyFill="1" applyBorder="1" applyAlignment="1" applyProtection="1">
      <alignment horizontal="center" vertical="center" wrapText="1" shrinkToFit="1"/>
    </xf>
    <xf numFmtId="164" fontId="33" fillId="2" borderId="8" xfId="0" applyNumberFormat="1" applyFont="1" applyFill="1" applyBorder="1" applyAlignment="1" applyProtection="1">
      <alignment horizontal="center" vertical="center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4" fillId="2" borderId="8" xfId="0" applyNumberFormat="1" applyFont="1" applyFill="1" applyBorder="1" applyAlignment="1" applyProtection="1">
      <alignment horizontal="center" vertical="center"/>
    </xf>
    <xf numFmtId="49" fontId="35" fillId="2" borderId="8" xfId="0" applyNumberFormat="1" applyFont="1" applyFill="1" applyBorder="1" applyAlignment="1" applyProtection="1">
      <alignment horizontal="center" vertical="center" wrapText="1"/>
    </xf>
    <xf numFmtId="164" fontId="36" fillId="0" borderId="11" xfId="0" applyNumberFormat="1" applyFont="1" applyFill="1" applyBorder="1" applyAlignment="1" applyProtection="1">
      <alignment horizontal="center" vertical="center"/>
    </xf>
    <xf numFmtId="164" fontId="36" fillId="0" borderId="8" xfId="0" applyNumberFormat="1" applyFont="1" applyFill="1" applyBorder="1" applyAlignment="1" applyProtection="1">
      <alignment horizontal="center" vertical="center"/>
    </xf>
    <xf numFmtId="49" fontId="37" fillId="0" borderId="20" xfId="0" applyNumberFormat="1" applyFont="1" applyFill="1" applyBorder="1" applyAlignment="1" applyProtection="1">
      <alignment horizontal="center" vertical="center" wrapText="1"/>
    </xf>
    <xf numFmtId="49" fontId="37" fillId="2" borderId="20" xfId="0" applyNumberFormat="1" applyFont="1" applyFill="1" applyBorder="1" applyAlignment="1" applyProtection="1">
      <alignment horizontal="center" vertical="center"/>
    </xf>
    <xf numFmtId="49" fontId="37" fillId="2" borderId="20" xfId="0" applyNumberFormat="1" applyFont="1" applyFill="1" applyBorder="1" applyAlignment="1" applyProtection="1">
      <alignment horizontal="center" vertical="center" wrapText="1"/>
    </xf>
    <xf numFmtId="0" fontId="34" fillId="0" borderId="8" xfId="0" applyNumberFormat="1" applyFont="1" applyFill="1" applyBorder="1" applyAlignment="1" applyProtection="1">
      <alignment horizontal="center" vertical="center" wrapText="1"/>
    </xf>
    <xf numFmtId="164" fontId="38" fillId="2" borderId="14" xfId="0" applyNumberFormat="1" applyFont="1" applyFill="1" applyBorder="1" applyAlignment="1" applyProtection="1">
      <alignment horizontal="center" vertical="center"/>
    </xf>
    <xf numFmtId="49" fontId="39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32" fillId="0" borderId="8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49" fontId="34" fillId="3" borderId="12" xfId="0" applyNumberFormat="1" applyFont="1" applyFill="1" applyBorder="1" applyAlignment="1" applyProtection="1">
      <alignment horizontal="center" vertical="center"/>
    </xf>
    <xf numFmtId="164" fontId="12" fillId="2" borderId="14" xfId="0" applyNumberFormat="1" applyFont="1" applyFill="1" applyBorder="1" applyAlignment="1" applyProtection="1">
      <alignment horizontal="center" vertical="center"/>
    </xf>
    <xf numFmtId="0" fontId="31" fillId="0" borderId="9" xfId="0" applyFont="1" applyBorder="1" applyAlignment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49" fontId="32" fillId="2" borderId="8" xfId="0" applyNumberFormat="1" applyFont="1" applyFill="1" applyBorder="1" applyAlignment="1" applyProtection="1">
      <alignment horizontal="center" vertical="center"/>
    </xf>
    <xf numFmtId="0" fontId="32" fillId="0" borderId="20" xfId="0" applyNumberFormat="1" applyFont="1" applyFill="1" applyBorder="1" applyAlignment="1" applyProtection="1">
      <alignment horizontal="center" vertical="center" wrapText="1"/>
    </xf>
    <xf numFmtId="49" fontId="32" fillId="0" borderId="20" xfId="0" applyNumberFormat="1" applyFont="1" applyFill="1" applyBorder="1" applyAlignment="1" applyProtection="1">
      <alignment horizontal="center" vertical="center" wrapText="1"/>
    </xf>
    <xf numFmtId="49" fontId="32" fillId="2" borderId="20" xfId="0" applyNumberFormat="1" applyFont="1" applyFill="1" applyBorder="1" applyAlignment="1" applyProtection="1">
      <alignment horizontal="center" vertical="center"/>
    </xf>
    <xf numFmtId="49" fontId="32" fillId="2" borderId="20" xfId="0" applyNumberFormat="1" applyFont="1" applyFill="1" applyBorder="1" applyAlignment="1" applyProtection="1">
      <alignment horizontal="center" vertical="center" wrapText="1"/>
    </xf>
    <xf numFmtId="164" fontId="38" fillId="3" borderId="14" xfId="0" applyNumberFormat="1" applyFont="1" applyFill="1" applyBorder="1" applyAlignment="1" applyProtection="1">
      <alignment horizontal="center" vertical="center" wrapText="1"/>
    </xf>
    <xf numFmtId="164" fontId="33" fillId="3" borderId="14" xfId="0" applyNumberFormat="1" applyFont="1" applyFill="1" applyBorder="1" applyAlignment="1" applyProtection="1">
      <alignment horizontal="center" vertical="center" wrapText="1"/>
    </xf>
    <xf numFmtId="0" fontId="32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49" fontId="20" fillId="0" borderId="8" xfId="0" applyNumberFormat="1" applyFont="1" applyFill="1" applyBorder="1" applyAlignment="1" applyProtection="1">
      <alignment horizontal="center" vertical="center" wrapText="1"/>
    </xf>
    <xf numFmtId="49" fontId="37" fillId="0" borderId="8" xfId="0" applyNumberFormat="1" applyFont="1" applyFill="1" applyBorder="1" applyAlignment="1" applyProtection="1">
      <alignment horizontal="center" vertical="center" wrapText="1"/>
    </xf>
    <xf numFmtId="2" fontId="20" fillId="3" borderId="8" xfId="0" applyNumberFormat="1" applyFont="1" applyFill="1" applyBorder="1" applyAlignment="1" applyProtection="1">
      <alignment horizontal="center" vertical="center" wrapText="1"/>
    </xf>
    <xf numFmtId="0" fontId="32" fillId="0" borderId="12" xfId="0" applyNumberFormat="1" applyFont="1" applyFill="1" applyBorder="1" applyAlignment="1" applyProtection="1">
      <alignment vertical="center" wrapText="1"/>
    </xf>
    <xf numFmtId="0" fontId="32" fillId="0" borderId="8" xfId="0" applyNumberFormat="1" applyFont="1" applyFill="1" applyBorder="1" applyAlignment="1" applyProtection="1">
      <alignment vertical="center" wrapText="1"/>
    </xf>
    <xf numFmtId="2" fontId="1" fillId="2" borderId="0" xfId="0" applyNumberFormat="1" applyFont="1" applyFill="1" applyBorder="1" applyAlignment="1" applyProtection="1">
      <alignment vertical="center"/>
    </xf>
    <xf numFmtId="49" fontId="37" fillId="2" borderId="8" xfId="0" applyNumberFormat="1" applyFont="1" applyFill="1" applyBorder="1" applyAlignment="1" applyProtection="1">
      <alignment horizontal="center" vertical="center"/>
    </xf>
    <xf numFmtId="49" fontId="37" fillId="2" borderId="8" xfId="0" applyNumberFormat="1" applyFont="1" applyFill="1" applyBorder="1" applyAlignment="1" applyProtection="1">
      <alignment horizontal="center" vertical="center" wrapText="1"/>
    </xf>
    <xf numFmtId="49" fontId="37" fillId="2" borderId="22" xfId="0" applyNumberFormat="1" applyFont="1" applyFill="1" applyBorder="1" applyAlignment="1" applyProtection="1">
      <alignment horizontal="center" vertical="center" wrapText="1"/>
    </xf>
    <xf numFmtId="49" fontId="39" fillId="0" borderId="12" xfId="0" applyNumberFormat="1" applyFont="1" applyBorder="1" applyAlignment="1">
      <alignment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49" fontId="35" fillId="2" borderId="12" xfId="0" applyNumberFormat="1" applyFont="1" applyFill="1" applyBorder="1" applyAlignment="1" applyProtection="1">
      <alignment horizontal="center" vertical="center" wrapText="1"/>
    </xf>
    <xf numFmtId="0" fontId="34" fillId="0" borderId="9" xfId="0" applyNumberFormat="1" applyFont="1" applyFill="1" applyBorder="1" applyAlignment="1" applyProtection="1">
      <alignment horizontal="center" vertical="center" wrapText="1"/>
    </xf>
    <xf numFmtId="0" fontId="22" fillId="2" borderId="10" xfId="0" applyNumberFormat="1" applyFont="1" applyFill="1" applyBorder="1" applyAlignment="1" applyProtection="1">
      <alignment vertical="center" wrapText="1"/>
    </xf>
    <xf numFmtId="0" fontId="22" fillId="2" borderId="9" xfId="0" applyNumberFormat="1" applyFont="1" applyFill="1" applyBorder="1" applyAlignment="1" applyProtection="1">
      <alignment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49" fontId="32" fillId="2" borderId="8" xfId="0" applyNumberFormat="1" applyFont="1" applyFill="1" applyBorder="1" applyAlignment="1" applyProtection="1">
      <alignment horizontal="center" vertical="center" wrapText="1"/>
    </xf>
    <xf numFmtId="0" fontId="42" fillId="0" borderId="8" xfId="0" applyFont="1" applyBorder="1" applyAlignment="1">
      <alignment horizontal="center" vertical="center"/>
    </xf>
    <xf numFmtId="1" fontId="43" fillId="0" borderId="27" xfId="1" applyNumberFormat="1" applyBorder="1" applyAlignment="1" applyProtection="1">
      <alignment horizontal="right" vertical="top" shrinkToFit="1"/>
    </xf>
    <xf numFmtId="1" fontId="43" fillId="0" borderId="23" xfId="1" applyNumberFormat="1" applyBorder="1" applyAlignment="1" applyProtection="1">
      <alignment horizontal="left" vertical="top" shrinkToFit="1"/>
    </xf>
    <xf numFmtId="166" fontId="44" fillId="0" borderId="29" xfId="3" applyNumberFormat="1" applyFont="1" applyBorder="1" applyProtection="1">
      <alignment horizontal="right" vertical="top" shrinkToFit="1"/>
    </xf>
    <xf numFmtId="1" fontId="43" fillId="0" borderId="13" xfId="1" applyNumberFormat="1" applyBorder="1" applyAlignment="1" applyProtection="1">
      <alignment horizontal="right" vertical="top" shrinkToFit="1"/>
    </xf>
    <xf numFmtId="1" fontId="43" fillId="0" borderId="21" xfId="1" applyNumberFormat="1" applyBorder="1" applyAlignment="1" applyProtection="1">
      <alignment horizontal="left" vertical="top" shrinkToFit="1"/>
    </xf>
    <xf numFmtId="166" fontId="44" fillId="0" borderId="30" xfId="3" applyNumberFormat="1" applyFont="1" applyBorder="1" applyProtection="1">
      <alignment horizontal="right" vertical="top" shrinkToFit="1"/>
    </xf>
    <xf numFmtId="1" fontId="43" fillId="0" borderId="11" xfId="1" applyNumberFormat="1" applyBorder="1" applyAlignment="1" applyProtection="1">
      <alignment horizontal="right" vertical="top" shrinkToFit="1"/>
    </xf>
    <xf numFmtId="1" fontId="43" fillId="0" borderId="22" xfId="1" applyNumberFormat="1" applyBorder="1" applyAlignment="1" applyProtection="1">
      <alignment horizontal="left" vertical="top" shrinkToFit="1"/>
    </xf>
    <xf numFmtId="1" fontId="43" fillId="0" borderId="14" xfId="1" applyNumberFormat="1" applyBorder="1" applyAlignment="1" applyProtection="1">
      <alignment horizontal="right" vertical="top" shrinkToFit="1"/>
    </xf>
    <xf numFmtId="1" fontId="43" fillId="0" borderId="20" xfId="1" applyNumberFormat="1" applyBorder="1" applyAlignment="1" applyProtection="1">
      <alignment horizontal="left" vertical="top" shrinkToFit="1"/>
    </xf>
    <xf numFmtId="166" fontId="44" fillId="0" borderId="7" xfId="3" applyNumberFormat="1" applyFont="1" applyBorder="1" applyProtection="1">
      <alignment horizontal="right" vertical="top" shrinkToFit="1"/>
    </xf>
    <xf numFmtId="166" fontId="45" fillId="0" borderId="8" xfId="0" applyNumberFormat="1" applyFont="1" applyBorder="1" applyAlignment="1">
      <alignment vertical="center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49" fontId="32" fillId="2" borderId="9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/>
    </xf>
    <xf numFmtId="49" fontId="34" fillId="0" borderId="3" xfId="0" applyNumberFormat="1" applyFont="1" applyFill="1" applyBorder="1" applyAlignment="1" applyProtection="1">
      <alignment horizontal="center" vertical="center" wrapText="1" shrinkToFit="1"/>
    </xf>
    <xf numFmtId="1" fontId="8" fillId="0" borderId="6" xfId="0" applyNumberFormat="1" applyFont="1" applyFill="1" applyBorder="1" applyAlignment="1" applyProtection="1">
      <alignment horizontal="center" vertical="center" wrapText="1" shrinkToFit="1"/>
    </xf>
    <xf numFmtId="49" fontId="34" fillId="0" borderId="6" xfId="0" applyNumberFormat="1" applyFont="1" applyFill="1" applyBorder="1" applyAlignment="1" applyProtection="1">
      <alignment horizontal="center" vertical="center" wrapText="1" shrinkToFit="1"/>
    </xf>
    <xf numFmtId="0" fontId="34" fillId="3" borderId="8" xfId="0" applyNumberFormat="1" applyFont="1" applyFill="1" applyBorder="1" applyAlignment="1" applyProtection="1">
      <alignment horizontal="center" vertical="center" wrapText="1"/>
    </xf>
    <xf numFmtId="164" fontId="33" fillId="2" borderId="9" xfId="0" applyNumberFormat="1" applyFont="1" applyFill="1" applyBorder="1" applyAlignment="1" applyProtection="1">
      <alignment horizontal="center" vertical="center"/>
    </xf>
    <xf numFmtId="0" fontId="38" fillId="2" borderId="12" xfId="0" applyNumberFormat="1" applyFont="1" applyFill="1" applyBorder="1" applyAlignment="1" applyProtection="1">
      <alignment horizontal="center" vertical="top" wrapText="1"/>
    </xf>
    <xf numFmtId="0" fontId="31" fillId="0" borderId="10" xfId="0" applyFont="1" applyBorder="1" applyAlignment="1">
      <alignment horizontal="center" vertical="center" wrapText="1"/>
    </xf>
    <xf numFmtId="0" fontId="31" fillId="0" borderId="9" xfId="0" applyFont="1" applyBorder="1" applyAlignment="1">
      <alignment vertical="center" wrapText="1"/>
    </xf>
    <xf numFmtId="49" fontId="34" fillId="3" borderId="8" xfId="0" applyNumberFormat="1" applyFont="1" applyFill="1" applyBorder="1" applyAlignment="1" applyProtection="1">
      <alignment horizontal="center" vertical="center"/>
    </xf>
    <xf numFmtId="164" fontId="38" fillId="0" borderId="11" xfId="0" applyNumberFormat="1" applyFont="1" applyFill="1" applyBorder="1" applyAlignment="1" applyProtection="1">
      <alignment horizontal="center" vertical="center"/>
    </xf>
    <xf numFmtId="49" fontId="34" fillId="2" borderId="12" xfId="0" applyNumberFormat="1" applyFont="1" applyFill="1" applyBorder="1" applyAlignment="1" applyProtection="1">
      <alignment horizontal="center" vertical="center"/>
    </xf>
    <xf numFmtId="49" fontId="34" fillId="2" borderId="9" xfId="0" applyNumberFormat="1" applyFont="1" applyFill="1" applyBorder="1" applyAlignment="1" applyProtection="1">
      <alignment horizontal="center" vertical="center"/>
    </xf>
    <xf numFmtId="0" fontId="10" fillId="2" borderId="8" xfId="0" applyNumberFormat="1" applyFont="1" applyFill="1" applyBorder="1" applyAlignment="1" applyProtection="1">
      <alignment horizontal="center" vertical="top" wrapText="1"/>
    </xf>
    <xf numFmtId="0" fontId="32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34" fillId="2" borderId="12" xfId="0" applyNumberFormat="1" applyFont="1" applyFill="1" applyBorder="1" applyAlignment="1" applyProtection="1">
      <alignment horizontal="center" vertical="center" wrapText="1"/>
    </xf>
    <xf numFmtId="0" fontId="34" fillId="2" borderId="8" xfId="0" applyNumberFormat="1" applyFont="1" applyFill="1" applyBorder="1" applyAlignment="1" applyProtection="1">
      <alignment horizontal="center" vertical="center" wrapText="1"/>
    </xf>
    <xf numFmtId="164" fontId="14" fillId="0" borderId="36" xfId="0" applyNumberFormat="1" applyFont="1" applyFill="1" applyBorder="1" applyAlignment="1" applyProtection="1">
      <alignment horizontal="center" vertical="center" shrinkToFit="1"/>
    </xf>
    <xf numFmtId="164" fontId="32" fillId="2" borderId="0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8" fillId="2" borderId="8" xfId="0" applyNumberFormat="1" applyFont="1" applyFill="1" applyBorder="1" applyAlignment="1" applyProtection="1">
      <alignment horizontal="center" vertical="top" wrapText="1"/>
    </xf>
    <xf numFmtId="0" fontId="10" fillId="2" borderId="8" xfId="0" applyNumberFormat="1" applyFont="1" applyFill="1" applyBorder="1" applyAlignment="1" applyProtection="1">
      <alignment horizontal="center" vertical="top" wrapText="1"/>
    </xf>
    <xf numFmtId="0" fontId="31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9" fontId="39" fillId="0" borderId="12" xfId="0" applyNumberFormat="1" applyFont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 vertical="center" wrapText="1"/>
    </xf>
    <xf numFmtId="49" fontId="39" fillId="0" borderId="9" xfId="0" applyNumberFormat="1" applyFont="1" applyBorder="1" applyAlignment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32" fillId="0" borderId="9" xfId="0" applyNumberFormat="1" applyFont="1" applyFill="1" applyBorder="1" applyAlignment="1" applyProtection="1">
      <alignment horizontal="center" vertical="center" wrapText="1"/>
    </xf>
    <xf numFmtId="0" fontId="38" fillId="2" borderId="12" xfId="0" applyNumberFormat="1" applyFont="1" applyFill="1" applyBorder="1" applyAlignment="1" applyProtection="1">
      <alignment horizontal="center" vertical="top" wrapText="1"/>
    </xf>
    <xf numFmtId="0" fontId="10" fillId="2" borderId="10" xfId="0" applyNumberFormat="1" applyFont="1" applyFill="1" applyBorder="1" applyAlignment="1" applyProtection="1">
      <alignment horizontal="center" vertical="top" wrapText="1"/>
    </xf>
    <xf numFmtId="0" fontId="10" fillId="2" borderId="7" xfId="0" applyNumberFormat="1" applyFont="1" applyFill="1" applyBorder="1" applyAlignment="1" applyProtection="1">
      <alignment horizontal="center" vertical="top" wrapText="1"/>
    </xf>
    <xf numFmtId="0" fontId="15" fillId="0" borderId="10" xfId="0" applyNumberFormat="1" applyFont="1" applyFill="1" applyBorder="1" applyAlignment="1" applyProtection="1">
      <alignment horizontal="center" vertical="top" wrapText="1"/>
    </xf>
    <xf numFmtId="49" fontId="39" fillId="0" borderId="8" xfId="0" applyNumberFormat="1" applyFont="1" applyBorder="1" applyAlignment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center" vertical="top" wrapText="1"/>
    </xf>
    <xf numFmtId="0" fontId="10" fillId="2" borderId="9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2" fontId="6" fillId="0" borderId="4" xfId="0" applyNumberFormat="1" applyFont="1" applyFill="1" applyBorder="1" applyAlignment="1" applyProtection="1">
      <alignment horizontal="center" vertical="center" wrapText="1"/>
    </xf>
    <xf numFmtId="2" fontId="7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0" fontId="34" fillId="0" borderId="9" xfId="0" applyNumberFormat="1" applyFont="1" applyFill="1" applyBorder="1" applyAlignment="1" applyProtection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4" fillId="0" borderId="10" xfId="0" applyNumberFormat="1" applyFont="1" applyFill="1" applyBorder="1" applyAlignment="1" applyProtection="1">
      <alignment horizontal="center" vertical="center" wrapText="1"/>
    </xf>
    <xf numFmtId="0" fontId="40" fillId="2" borderId="8" xfId="0" applyNumberFormat="1" applyFont="1" applyFill="1" applyBorder="1" applyAlignment="1" applyProtection="1">
      <alignment horizontal="center" vertical="center" wrapText="1"/>
    </xf>
    <xf numFmtId="0" fontId="32" fillId="0" borderId="10" xfId="0" applyNumberFormat="1" applyFont="1" applyFill="1" applyBorder="1" applyAlignment="1" applyProtection="1">
      <alignment horizontal="center" vertical="center" wrapText="1"/>
    </xf>
    <xf numFmtId="11" fontId="32" fillId="0" borderId="12" xfId="0" applyNumberFormat="1" applyFont="1" applyBorder="1" applyAlignment="1">
      <alignment horizontal="center" vertical="center" wrapText="1"/>
    </xf>
    <xf numFmtId="11" fontId="32" fillId="0" borderId="10" xfId="0" applyNumberFormat="1" applyFont="1" applyBorder="1" applyAlignment="1">
      <alignment horizontal="center" vertical="center" wrapText="1"/>
    </xf>
    <xf numFmtId="11" fontId="32" fillId="0" borderId="9" xfId="0" applyNumberFormat="1" applyFont="1" applyBorder="1" applyAlignment="1">
      <alignment horizontal="center" vertical="center" wrapText="1"/>
    </xf>
    <xf numFmtId="0" fontId="40" fillId="0" borderId="20" xfId="0" applyNumberFormat="1" applyFont="1" applyFill="1" applyBorder="1" applyAlignment="1" applyProtection="1">
      <alignment horizontal="center" vertical="center" wrapText="1"/>
    </xf>
    <xf numFmtId="0" fontId="40" fillId="0" borderId="21" xfId="0" applyNumberFormat="1" applyFont="1" applyFill="1" applyBorder="1" applyAlignment="1" applyProtection="1">
      <alignment horizontal="center" vertical="center" wrapText="1"/>
    </xf>
    <xf numFmtId="0" fontId="40" fillId="0" borderId="23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24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2" fillId="0" borderId="20" xfId="0" applyNumberFormat="1" applyFont="1" applyFill="1" applyBorder="1" applyAlignment="1" applyProtection="1">
      <alignment horizontal="center" vertical="top" wrapText="1"/>
    </xf>
    <xf numFmtId="0" fontId="22" fillId="0" borderId="23" xfId="0" applyNumberFormat="1" applyFont="1" applyFill="1" applyBorder="1" applyAlignment="1" applyProtection="1">
      <alignment horizontal="center" vertical="top" wrapText="1"/>
    </xf>
    <xf numFmtId="0" fontId="25" fillId="0" borderId="20" xfId="0" applyNumberFormat="1" applyFont="1" applyFill="1" applyBorder="1" applyAlignment="1" applyProtection="1">
      <alignment horizontal="center" vertical="top" wrapText="1"/>
    </xf>
    <xf numFmtId="0" fontId="25" fillId="0" borderId="21" xfId="0" applyNumberFormat="1" applyFont="1" applyFill="1" applyBorder="1" applyAlignment="1" applyProtection="1">
      <alignment horizontal="center" vertical="top" wrapText="1"/>
    </xf>
    <xf numFmtId="0" fontId="25" fillId="0" borderId="23" xfId="0" applyNumberFormat="1" applyFont="1" applyFill="1" applyBorder="1" applyAlignment="1" applyProtection="1">
      <alignment horizontal="center" vertical="top" wrapText="1"/>
    </xf>
    <xf numFmtId="0" fontId="15" fillId="0" borderId="21" xfId="0" applyNumberFormat="1" applyFont="1" applyFill="1" applyBorder="1" applyAlignment="1" applyProtection="1">
      <alignment horizontal="center" vertical="center" wrapText="1"/>
    </xf>
    <xf numFmtId="0" fontId="40" fillId="0" borderId="12" xfId="0" applyNumberFormat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41" fillId="0" borderId="21" xfId="0" applyNumberFormat="1" applyFont="1" applyFill="1" applyBorder="1" applyAlignment="1" applyProtection="1">
      <alignment horizontal="center" vertical="center" wrapText="1"/>
    </xf>
    <xf numFmtId="0" fontId="25" fillId="0" borderId="23" xfId="0" applyNumberFormat="1" applyFont="1" applyFill="1" applyBorder="1" applyAlignment="1" applyProtection="1">
      <alignment horizontal="center" vertical="center" wrapText="1"/>
    </xf>
    <xf numFmtId="0" fontId="18" fillId="2" borderId="0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1" fillId="3" borderId="3" xfId="0" applyNumberFormat="1" applyFont="1" applyFill="1" applyBorder="1" applyAlignment="1" applyProtection="1">
      <alignment horizontal="center" vertical="center" wrapText="1"/>
    </xf>
    <xf numFmtId="0" fontId="20" fillId="3" borderId="25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43" fillId="0" borderId="2" xfId="2" applyNumberFormat="1" applyAlignment="1" applyProtection="1">
      <alignment horizontal="left" vertical="top" wrapText="1"/>
    </xf>
    <xf numFmtId="0" fontId="43" fillId="0" borderId="4" xfId="2" applyBorder="1" applyAlignment="1">
      <alignment horizontal="left" vertical="top" wrapText="1"/>
    </xf>
    <xf numFmtId="0" fontId="43" fillId="0" borderId="3" xfId="2" applyNumberFormat="1" applyBorder="1" applyAlignment="1" applyProtection="1">
      <alignment horizontal="left" vertical="top" wrapText="1"/>
    </xf>
    <xf numFmtId="0" fontId="43" fillId="0" borderId="35" xfId="2" applyBorder="1" applyAlignment="1">
      <alignment horizontal="left" vertical="top" wrapText="1"/>
    </xf>
    <xf numFmtId="0" fontId="45" fillId="0" borderId="11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22" xfId="0" applyFont="1" applyBorder="1" applyAlignment="1">
      <alignment horizontal="center" vertical="center"/>
    </xf>
    <xf numFmtId="0" fontId="43" fillId="0" borderId="6" xfId="2" applyNumberFormat="1" applyBorder="1" applyAlignment="1" applyProtection="1">
      <alignment horizontal="left" vertical="top" wrapText="1"/>
    </xf>
    <xf numFmtId="0" fontId="43" fillId="0" borderId="28" xfId="2" applyBorder="1" applyAlignment="1">
      <alignment horizontal="left" vertical="top" wrapText="1"/>
    </xf>
    <xf numFmtId="0" fontId="43" fillId="0" borderId="31" xfId="2" applyNumberFormat="1" applyBorder="1" applyAlignment="1" applyProtection="1">
      <alignment horizontal="left" vertical="top" wrapText="1"/>
    </xf>
    <xf numFmtId="0" fontId="43" fillId="0" borderId="32" xfId="2" applyNumberFormat="1" applyBorder="1" applyAlignment="1" applyProtection="1">
      <alignment horizontal="left" vertical="top" wrapText="1"/>
    </xf>
    <xf numFmtId="0" fontId="43" fillId="0" borderId="26" xfId="2" applyNumberFormat="1" applyBorder="1" applyAlignment="1" applyProtection="1">
      <alignment horizontal="left" vertical="top" wrapText="1"/>
    </xf>
    <xf numFmtId="0" fontId="43" fillId="0" borderId="33" xfId="2" applyNumberFormat="1" applyBorder="1" applyAlignment="1" applyProtection="1">
      <alignment horizontal="left" vertical="top" wrapText="1"/>
    </xf>
    <xf numFmtId="0" fontId="43" fillId="0" borderId="34" xfId="2" applyBorder="1" applyAlignment="1">
      <alignment horizontal="left" vertical="top" wrapText="1"/>
    </xf>
    <xf numFmtId="0" fontId="42" fillId="0" borderId="11" xfId="0" applyFont="1" applyBorder="1" applyAlignment="1">
      <alignment horizontal="center" vertical="center"/>
    </xf>
    <xf numFmtId="0" fontId="42" fillId="0" borderId="22" xfId="0" applyFont="1" applyBorder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1" fillId="2" borderId="0" xfId="0" applyNumberFormat="1" applyFont="1" applyFill="1" applyBorder="1" applyAlignment="1" applyProtection="1">
      <alignment horizontal="right" vertical="top"/>
    </xf>
    <xf numFmtId="0" fontId="3" fillId="2" borderId="0" xfId="0" applyNumberFormat="1" applyFont="1" applyFill="1" applyBorder="1" applyAlignment="1" applyProtection="1">
      <alignment horizontal="right" vertical="top" wrapText="1"/>
    </xf>
  </cellXfs>
  <cellStyles count="4">
    <cellStyle name="xl27" xfId="2"/>
    <cellStyle name="xl30" xfId="1"/>
    <cellStyle name="xl3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7" name="AutoShape 4"/>
        <xdr:cNvSpPr>
          <a:spLocks noChangeArrowheads="1"/>
        </xdr:cNvSpPr>
      </xdr:nvSpPr>
      <xdr:spPr bwMode="auto">
        <a:xfrm>
          <a:off x="0" y="0"/>
          <a:ext cx="9525000" cy="98869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9525000" cy="98869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0" y="0"/>
          <a:ext cx="9525000" cy="98869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9525000" cy="98869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28</xdr:row>
      <xdr:rowOff>0</xdr:rowOff>
    </xdr:to>
    <xdr:sp macro="" textlink="">
      <xdr:nvSpPr>
        <xdr:cNvPr id="11" name="AutoShape 4"/>
        <xdr:cNvSpPr>
          <a:spLocks noChangeArrowheads="1"/>
        </xdr:cNvSpPr>
      </xdr:nvSpPr>
      <xdr:spPr bwMode="auto">
        <a:xfrm>
          <a:off x="0" y="0"/>
          <a:ext cx="9525000" cy="98869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27</xdr:row>
      <xdr:rowOff>114300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9525000" cy="101060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27</xdr:row>
      <xdr:rowOff>114300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>
          <a:off x="0" y="0"/>
          <a:ext cx="9525000" cy="101060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25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9525000" cy="10325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25</xdr:row>
      <xdr:rowOff>114300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10325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24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9525000" cy="11344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24</xdr:row>
      <xdr:rowOff>114300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>
          <a:off x="0" y="0"/>
          <a:ext cx="9525000" cy="11344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10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9525000" cy="4238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952500</xdr:colOff>
      <xdr:row>10</xdr:row>
      <xdr:rowOff>160020</xdr:rowOff>
    </xdr:to>
    <xdr:sp macro="" textlink="">
      <xdr:nvSpPr>
        <xdr:cNvPr id="19" name="AutoShape 4"/>
        <xdr:cNvSpPr>
          <a:spLocks noChangeArrowheads="1"/>
        </xdr:cNvSpPr>
      </xdr:nvSpPr>
      <xdr:spPr bwMode="auto">
        <a:xfrm>
          <a:off x="0" y="0"/>
          <a:ext cx="9525000" cy="423672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1190625</xdr:colOff>
      <xdr:row>10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4238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tabSelected="1" topLeftCell="A2" workbookViewId="0">
      <selection activeCell="P3" sqref="P3"/>
    </sheetView>
  </sheetViews>
  <sheetFormatPr defaultColWidth="9.140625" defaultRowHeight="12.75" customHeight="1"/>
  <cols>
    <col min="1" max="1" width="4.42578125" style="2" customWidth="1"/>
    <col min="2" max="2" width="19.7109375" style="3" customWidth="1"/>
    <col min="3" max="3" width="49.140625" style="3" customWidth="1"/>
    <col min="4" max="4" width="15.5703125" style="4" customWidth="1"/>
    <col min="5" max="5" width="11" style="5" customWidth="1"/>
    <col min="6" max="6" width="11.140625" style="5" customWidth="1"/>
    <col min="7" max="7" width="18.85546875" style="5" customWidth="1"/>
    <col min="8" max="8" width="6.85546875" style="3" customWidth="1"/>
    <col min="9" max="9" width="6.140625" style="3" customWidth="1"/>
    <col min="10" max="10" width="7.140625" style="6" customWidth="1"/>
    <col min="11" max="11" width="12" style="3" customWidth="1"/>
    <col min="12" max="12" width="4.140625" style="3" customWidth="1"/>
    <col min="13" max="13" width="9.42578125" style="3" customWidth="1"/>
    <col min="14" max="14" width="11.140625" style="3" customWidth="1"/>
    <col min="15" max="15" width="9.42578125" style="3" customWidth="1"/>
    <col min="16" max="16" width="62.85546875" style="5" customWidth="1"/>
    <col min="17" max="17" width="13.7109375" customWidth="1"/>
    <col min="18" max="16384" width="9.140625" style="1"/>
  </cols>
  <sheetData>
    <row r="1" spans="1:17" ht="17.25" hidden="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7" t="s">
        <v>0</v>
      </c>
      <c r="Q1" s="1"/>
    </row>
    <row r="2" spans="1:17" ht="17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7" t="s">
        <v>0</v>
      </c>
      <c r="Q2" s="1"/>
    </row>
    <row r="3" spans="1:17" ht="34.5" customHeight="1">
      <c r="A3" s="280"/>
      <c r="B3" s="281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2" t="s">
        <v>254</v>
      </c>
      <c r="Q3" s="1"/>
    </row>
    <row r="4" spans="1:17" ht="42" customHeight="1">
      <c r="A4" s="217" t="s">
        <v>1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8"/>
      <c r="O4" s="218"/>
      <c r="P4" s="218"/>
      <c r="Q4" s="1"/>
    </row>
    <row r="5" spans="1:17" ht="12.75" customHeight="1">
      <c r="A5" s="200" t="s">
        <v>2</v>
      </c>
      <c r="B5" s="200" t="s">
        <v>3</v>
      </c>
      <c r="C5" s="200" t="s">
        <v>4</v>
      </c>
      <c r="D5" s="219" t="s">
        <v>5</v>
      </c>
      <c r="E5" s="225" t="s">
        <v>6</v>
      </c>
      <c r="F5" s="225" t="s">
        <v>7</v>
      </c>
      <c r="G5" s="200" t="s">
        <v>8</v>
      </c>
      <c r="H5" s="200" t="s">
        <v>9</v>
      </c>
      <c r="I5" s="200"/>
      <c r="J5" s="200"/>
      <c r="K5" s="200"/>
      <c r="L5" s="200"/>
      <c r="M5" s="221" t="s">
        <v>10</v>
      </c>
      <c r="N5" s="221" t="s">
        <v>11</v>
      </c>
      <c r="O5" s="221" t="s">
        <v>12</v>
      </c>
      <c r="P5" s="223" t="s">
        <v>13</v>
      </c>
      <c r="Q5" s="1"/>
    </row>
    <row r="6" spans="1:17" ht="42" customHeight="1">
      <c r="A6" s="200"/>
      <c r="B6" s="200"/>
      <c r="C6" s="200"/>
      <c r="D6" s="220"/>
      <c r="E6" s="226"/>
      <c r="F6" s="226"/>
      <c r="G6" s="200"/>
      <c r="H6" s="8" t="s">
        <v>14</v>
      </c>
      <c r="I6" s="8" t="s">
        <v>15</v>
      </c>
      <c r="J6" s="9" t="s">
        <v>16</v>
      </c>
      <c r="K6" s="8" t="s">
        <v>17</v>
      </c>
      <c r="L6" s="8" t="s">
        <v>18</v>
      </c>
      <c r="M6" s="222"/>
      <c r="N6" s="222"/>
      <c r="O6" s="222"/>
      <c r="P6" s="224"/>
      <c r="Q6" s="1"/>
    </row>
    <row r="7" spans="1:17" s="3" customFormat="1" ht="49.5" customHeight="1">
      <c r="A7" s="10">
        <v>936</v>
      </c>
      <c r="B7" s="107" t="s">
        <v>60</v>
      </c>
      <c r="C7" s="11" t="s">
        <v>172</v>
      </c>
      <c r="D7" s="12">
        <f>Лист1!E14</f>
        <v>-1559.25</v>
      </c>
      <c r="E7" s="13">
        <v>0</v>
      </c>
      <c r="F7" s="13">
        <v>0</v>
      </c>
      <c r="G7" s="212" t="s">
        <v>19</v>
      </c>
      <c r="H7" s="14">
        <v>936</v>
      </c>
      <c r="I7" s="15" t="s">
        <v>24</v>
      </c>
      <c r="J7" s="15" t="s">
        <v>21</v>
      </c>
      <c r="K7" s="192" t="s">
        <v>234</v>
      </c>
      <c r="L7" s="192" t="s">
        <v>121</v>
      </c>
      <c r="M7" s="16">
        <v>-705.5</v>
      </c>
      <c r="N7" s="17">
        <v>0</v>
      </c>
      <c r="O7" s="17">
        <v>0</v>
      </c>
      <c r="P7" s="196" t="s">
        <v>236</v>
      </c>
    </row>
    <row r="8" spans="1:17" s="3" customFormat="1" ht="66.75" customHeight="1">
      <c r="A8" s="10">
        <v>936</v>
      </c>
      <c r="B8" s="107" t="s">
        <v>208</v>
      </c>
      <c r="C8" s="11" t="s">
        <v>190</v>
      </c>
      <c r="D8" s="18">
        <f>Лист1!E15</f>
        <v>1567.885</v>
      </c>
      <c r="E8" s="19">
        <v>0</v>
      </c>
      <c r="F8" s="19">
        <v>0</v>
      </c>
      <c r="G8" s="213"/>
      <c r="H8" s="20">
        <v>936</v>
      </c>
      <c r="I8" s="127" t="s">
        <v>24</v>
      </c>
      <c r="J8" s="127" t="s">
        <v>21</v>
      </c>
      <c r="K8" s="127" t="s">
        <v>235</v>
      </c>
      <c r="L8" s="127" t="s">
        <v>23</v>
      </c>
      <c r="M8" s="128">
        <v>-3.5</v>
      </c>
      <c r="N8" s="22">
        <v>0</v>
      </c>
      <c r="O8" s="22">
        <v>0</v>
      </c>
      <c r="P8" s="197" t="s">
        <v>237</v>
      </c>
    </row>
    <row r="9" spans="1:17" s="3" customFormat="1" ht="72.75" customHeight="1">
      <c r="A9" s="10">
        <v>936</v>
      </c>
      <c r="B9" s="107" t="s">
        <v>191</v>
      </c>
      <c r="C9" s="178" t="s">
        <v>192</v>
      </c>
      <c r="D9" s="18">
        <f>Лист1!E16</f>
        <v>-57.1</v>
      </c>
      <c r="E9" s="19">
        <v>0</v>
      </c>
      <c r="F9" s="19">
        <v>0</v>
      </c>
      <c r="G9" s="213"/>
      <c r="H9" s="20">
        <v>936</v>
      </c>
      <c r="I9" s="127" t="s">
        <v>21</v>
      </c>
      <c r="J9" s="127" t="s">
        <v>85</v>
      </c>
      <c r="K9" s="127" t="s">
        <v>238</v>
      </c>
      <c r="L9" s="127" t="s">
        <v>23</v>
      </c>
      <c r="M9" s="128">
        <v>-3453.9</v>
      </c>
      <c r="N9" s="22">
        <v>0</v>
      </c>
      <c r="O9" s="22">
        <v>0</v>
      </c>
      <c r="P9" s="187" t="s">
        <v>239</v>
      </c>
      <c r="Q9" s="51"/>
    </row>
    <row r="10" spans="1:17" s="3" customFormat="1" ht="69" customHeight="1">
      <c r="A10" s="180">
        <v>936</v>
      </c>
      <c r="B10" s="181" t="s">
        <v>193</v>
      </c>
      <c r="C10" s="11" t="s">
        <v>194</v>
      </c>
      <c r="D10" s="24">
        <f>Лист1!E17</f>
        <v>828.3</v>
      </c>
      <c r="E10" s="19">
        <v>7740</v>
      </c>
      <c r="F10" s="19">
        <v>0</v>
      </c>
      <c r="G10" s="213"/>
      <c r="H10" s="20">
        <v>936</v>
      </c>
      <c r="I10" s="189" t="s">
        <v>51</v>
      </c>
      <c r="J10" s="189" t="s">
        <v>27</v>
      </c>
      <c r="K10" s="189" t="s">
        <v>240</v>
      </c>
      <c r="L10" s="189" t="s">
        <v>23</v>
      </c>
      <c r="M10" s="22">
        <v>-57.1</v>
      </c>
      <c r="N10" s="23">
        <v>0</v>
      </c>
      <c r="O10" s="23">
        <v>0</v>
      </c>
      <c r="P10" s="143" t="s">
        <v>241</v>
      </c>
    </row>
    <row r="11" spans="1:17" s="3" customFormat="1" ht="98.45" customHeight="1">
      <c r="A11" s="10">
        <v>936</v>
      </c>
      <c r="B11" s="106" t="s">
        <v>195</v>
      </c>
      <c r="C11" s="179" t="s">
        <v>196</v>
      </c>
      <c r="D11" s="198">
        <f>Лист1!E18</f>
        <v>-1949.5</v>
      </c>
      <c r="E11" s="19">
        <v>0</v>
      </c>
      <c r="F11" s="19">
        <v>0</v>
      </c>
      <c r="G11" s="213"/>
      <c r="H11" s="20">
        <v>936</v>
      </c>
      <c r="I11" s="21" t="s">
        <v>27</v>
      </c>
      <c r="J11" s="189" t="s">
        <v>26</v>
      </c>
      <c r="K11" s="21" t="s">
        <v>52</v>
      </c>
      <c r="L11" s="21" t="s">
        <v>23</v>
      </c>
      <c r="M11" s="22">
        <v>1567.9</v>
      </c>
      <c r="N11" s="29">
        <v>0</v>
      </c>
      <c r="O11" s="29">
        <v>0</v>
      </c>
      <c r="P11" s="143" t="s">
        <v>63</v>
      </c>
    </row>
    <row r="12" spans="1:17" s="3" customFormat="1" ht="69.75" customHeight="1">
      <c r="A12" s="10">
        <v>936</v>
      </c>
      <c r="B12" s="106" t="s">
        <v>197</v>
      </c>
      <c r="C12" s="179" t="s">
        <v>198</v>
      </c>
      <c r="D12" s="25">
        <f>Лист1!E19</f>
        <v>-709</v>
      </c>
      <c r="E12" s="19">
        <v>0</v>
      </c>
      <c r="F12" s="19">
        <v>0</v>
      </c>
      <c r="G12" s="213"/>
      <c r="H12" s="20">
        <v>936</v>
      </c>
      <c r="I12" s="21" t="s">
        <v>27</v>
      </c>
      <c r="J12" s="21" t="s">
        <v>32</v>
      </c>
      <c r="K12" s="21" t="s">
        <v>242</v>
      </c>
      <c r="L12" s="21" t="s">
        <v>23</v>
      </c>
      <c r="M12" s="22">
        <v>320</v>
      </c>
      <c r="N12" s="23">
        <v>0</v>
      </c>
      <c r="O12" s="23">
        <v>0</v>
      </c>
      <c r="P12" s="140" t="s">
        <v>243</v>
      </c>
    </row>
    <row r="13" spans="1:17" s="3" customFormat="1" ht="111.6" customHeight="1">
      <c r="A13" s="182">
        <v>936</v>
      </c>
      <c r="B13" s="183" t="s">
        <v>199</v>
      </c>
      <c r="C13" s="11" t="s">
        <v>200</v>
      </c>
      <c r="D13" s="12">
        <f>Лист1!E20</f>
        <v>2071.1</v>
      </c>
      <c r="E13" s="19">
        <v>0</v>
      </c>
      <c r="F13" s="19">
        <v>0</v>
      </c>
      <c r="G13" s="213"/>
      <c r="H13" s="20">
        <v>936</v>
      </c>
      <c r="I13" s="21" t="s">
        <v>27</v>
      </c>
      <c r="J13" s="21" t="s">
        <v>26</v>
      </c>
      <c r="K13" s="21" t="s">
        <v>80</v>
      </c>
      <c r="L13" s="21" t="s">
        <v>23</v>
      </c>
      <c r="M13" s="27">
        <v>-2500</v>
      </c>
      <c r="N13" s="23">
        <v>0</v>
      </c>
      <c r="O13" s="23">
        <v>0</v>
      </c>
      <c r="P13" s="143" t="s">
        <v>64</v>
      </c>
    </row>
    <row r="14" spans="1:17" s="3" customFormat="1" ht="81" customHeight="1">
      <c r="A14" s="10">
        <v>936</v>
      </c>
      <c r="B14" s="162" t="s">
        <v>201</v>
      </c>
      <c r="C14" s="11" t="s">
        <v>202</v>
      </c>
      <c r="D14" s="12">
        <f>Лист1!E21</f>
        <v>82.5</v>
      </c>
      <c r="E14" s="19">
        <v>0</v>
      </c>
      <c r="F14" s="19">
        <v>0</v>
      </c>
      <c r="G14" s="213"/>
      <c r="H14" s="20">
        <v>936</v>
      </c>
      <c r="I14" s="21" t="s">
        <v>29</v>
      </c>
      <c r="J14" s="21" t="s">
        <v>29</v>
      </c>
      <c r="K14" s="21" t="s">
        <v>57</v>
      </c>
      <c r="L14" s="21" t="s">
        <v>23</v>
      </c>
      <c r="M14" s="27">
        <v>-1559.2</v>
      </c>
      <c r="N14" s="23">
        <v>0</v>
      </c>
      <c r="O14" s="23">
        <v>0</v>
      </c>
      <c r="P14" s="129" t="s">
        <v>65</v>
      </c>
    </row>
    <row r="15" spans="1:17" s="3" customFormat="1" ht="91.5" customHeight="1">
      <c r="A15" s="10">
        <v>936</v>
      </c>
      <c r="B15" s="162" t="s">
        <v>203</v>
      </c>
      <c r="C15" s="11" t="s">
        <v>209</v>
      </c>
      <c r="D15" s="12">
        <f>Лист1!E22</f>
        <v>-2500</v>
      </c>
      <c r="E15" s="19">
        <v>0</v>
      </c>
      <c r="F15" s="19">
        <v>0</v>
      </c>
      <c r="G15" s="213"/>
      <c r="H15" s="20">
        <v>936</v>
      </c>
      <c r="I15" s="21" t="s">
        <v>27</v>
      </c>
      <c r="J15" s="21" t="s">
        <v>32</v>
      </c>
      <c r="K15" s="21" t="s">
        <v>244</v>
      </c>
      <c r="L15" s="21" t="s">
        <v>23</v>
      </c>
      <c r="M15" s="27">
        <v>828.3</v>
      </c>
      <c r="N15" s="23">
        <v>7740</v>
      </c>
      <c r="O15" s="23">
        <v>0</v>
      </c>
      <c r="P15" s="140" t="s">
        <v>154</v>
      </c>
    </row>
    <row r="16" spans="1:17" s="3" customFormat="1" ht="36.75" customHeight="1">
      <c r="A16" s="10">
        <v>936</v>
      </c>
      <c r="B16" s="162" t="s">
        <v>74</v>
      </c>
      <c r="C16" s="11" t="s">
        <v>75</v>
      </c>
      <c r="D16" s="12">
        <f>Лист1!E23</f>
        <v>2731.7</v>
      </c>
      <c r="E16" s="19">
        <v>0</v>
      </c>
      <c r="F16" s="19">
        <v>0</v>
      </c>
      <c r="G16" s="213"/>
      <c r="H16" s="20">
        <v>936</v>
      </c>
      <c r="I16" s="21" t="s">
        <v>97</v>
      </c>
      <c r="J16" s="21" t="s">
        <v>32</v>
      </c>
      <c r="K16" s="21" t="s">
        <v>157</v>
      </c>
      <c r="L16" s="21" t="s">
        <v>23</v>
      </c>
      <c r="M16" s="27">
        <v>51.7</v>
      </c>
      <c r="N16" s="23">
        <v>0</v>
      </c>
      <c r="O16" s="23">
        <v>0</v>
      </c>
      <c r="P16" s="140" t="s">
        <v>158</v>
      </c>
    </row>
    <row r="17" spans="1:17" s="3" customFormat="1" ht="39" customHeight="1">
      <c r="A17" s="10"/>
      <c r="B17" s="162"/>
      <c r="C17" s="11"/>
      <c r="D17" s="12"/>
      <c r="E17" s="26"/>
      <c r="F17" s="26"/>
      <c r="G17" s="213"/>
      <c r="H17" s="20">
        <v>936</v>
      </c>
      <c r="I17" s="21" t="s">
        <v>20</v>
      </c>
      <c r="J17" s="21" t="s">
        <v>28</v>
      </c>
      <c r="K17" s="21" t="s">
        <v>82</v>
      </c>
      <c r="L17" s="21" t="s">
        <v>23</v>
      </c>
      <c r="M17" s="27">
        <f>2500+67+113-592.4</f>
        <v>2087.6</v>
      </c>
      <c r="N17" s="23">
        <v>0</v>
      </c>
      <c r="O17" s="23">
        <v>0</v>
      </c>
      <c r="P17" s="140" t="s">
        <v>84</v>
      </c>
    </row>
    <row r="18" spans="1:17" s="3" customFormat="1" ht="46.5" customHeight="1">
      <c r="A18" s="10">
        <v>903</v>
      </c>
      <c r="B18" s="106" t="s">
        <v>165</v>
      </c>
      <c r="C18" s="11" t="s">
        <v>166</v>
      </c>
      <c r="D18" s="31">
        <v>-1055.31</v>
      </c>
      <c r="E18" s="19">
        <v>0</v>
      </c>
      <c r="F18" s="19">
        <v>0</v>
      </c>
      <c r="G18" s="215" t="s">
        <v>30</v>
      </c>
      <c r="H18" s="32">
        <v>903</v>
      </c>
      <c r="I18" s="21" t="s">
        <v>29</v>
      </c>
      <c r="J18" s="21" t="s">
        <v>29</v>
      </c>
      <c r="K18" s="21" t="s">
        <v>57</v>
      </c>
      <c r="L18" s="21" t="s">
        <v>23</v>
      </c>
      <c r="M18" s="33">
        <v>1559.3</v>
      </c>
      <c r="N18" s="34">
        <v>0</v>
      </c>
      <c r="O18" s="34">
        <v>0</v>
      </c>
      <c r="P18" s="142" t="s">
        <v>65</v>
      </c>
    </row>
    <row r="19" spans="1:17" s="3" customFormat="1" ht="45.75" customHeight="1">
      <c r="A19" s="10">
        <v>903</v>
      </c>
      <c r="B19" s="106" t="s">
        <v>60</v>
      </c>
      <c r="C19" s="35" t="str">
        <f>Лист1!C4</f>
        <v>Прочие субсидии бюджета муниципальных округов (Субсидия местным бюджетам из областного бюджета на создание и развитие молодежных пространств)</v>
      </c>
      <c r="D19" s="31">
        <f>Лист1!E4</f>
        <v>1559.25</v>
      </c>
      <c r="E19" s="19">
        <v>0</v>
      </c>
      <c r="F19" s="19">
        <v>0</v>
      </c>
      <c r="G19" s="211"/>
      <c r="H19" s="32">
        <v>903</v>
      </c>
      <c r="I19" s="132" t="s">
        <v>29</v>
      </c>
      <c r="J19" s="132" t="s">
        <v>20</v>
      </c>
      <c r="K19" s="132" t="s">
        <v>33</v>
      </c>
      <c r="L19" s="132" t="s">
        <v>22</v>
      </c>
      <c r="M19" s="33">
        <v>857</v>
      </c>
      <c r="N19" s="34">
        <v>0</v>
      </c>
      <c r="O19" s="34">
        <v>0</v>
      </c>
      <c r="P19" s="203" t="s">
        <v>210</v>
      </c>
    </row>
    <row r="20" spans="1:17" s="3" customFormat="1" ht="205.5" customHeight="1">
      <c r="A20" s="10">
        <v>903</v>
      </c>
      <c r="B20" s="106" t="s">
        <v>173</v>
      </c>
      <c r="C20" s="11" t="str">
        <f>Лист1!C5</f>
        <v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v>
      </c>
      <c r="D20" s="31">
        <f>Лист1!E5</f>
        <v>546</v>
      </c>
      <c r="E20" s="19">
        <v>0</v>
      </c>
      <c r="F20" s="19">
        <v>0</v>
      </c>
      <c r="G20" s="211"/>
      <c r="H20" s="32">
        <v>903</v>
      </c>
      <c r="I20" s="132" t="s">
        <v>29</v>
      </c>
      <c r="J20" s="132" t="s">
        <v>20</v>
      </c>
      <c r="K20" s="132" t="s">
        <v>33</v>
      </c>
      <c r="L20" s="132" t="s">
        <v>23</v>
      </c>
      <c r="M20" s="112">
        <v>-15.8</v>
      </c>
      <c r="N20" s="112">
        <v>0</v>
      </c>
      <c r="O20" s="113">
        <v>0</v>
      </c>
      <c r="P20" s="204"/>
    </row>
    <row r="21" spans="1:17" s="3" customFormat="1" ht="186.6" customHeight="1">
      <c r="A21" s="10">
        <v>903</v>
      </c>
      <c r="B21" s="106" t="s">
        <v>175</v>
      </c>
      <c r="C21" s="11" t="s">
        <v>176</v>
      </c>
      <c r="D21" s="31">
        <f>Лист1!E6</f>
        <v>28.5</v>
      </c>
      <c r="E21" s="19">
        <v>0</v>
      </c>
      <c r="F21" s="19">
        <v>0</v>
      </c>
      <c r="G21" s="211"/>
      <c r="H21" s="32">
        <v>903</v>
      </c>
      <c r="I21" s="132" t="s">
        <v>29</v>
      </c>
      <c r="J21" s="132" t="s">
        <v>32</v>
      </c>
      <c r="K21" s="132" t="s">
        <v>211</v>
      </c>
      <c r="L21" s="132" t="s">
        <v>22</v>
      </c>
      <c r="M21" s="33">
        <v>8235.2000000000007</v>
      </c>
      <c r="N21" s="34">
        <v>4581.7</v>
      </c>
      <c r="O21" s="34">
        <v>4581.7</v>
      </c>
      <c r="P21" s="188" t="s">
        <v>212</v>
      </c>
    </row>
    <row r="22" spans="1:17" s="3" customFormat="1" ht="93" customHeight="1">
      <c r="A22" s="10">
        <v>903</v>
      </c>
      <c r="B22" s="106" t="s">
        <v>177</v>
      </c>
      <c r="C22" s="35" t="s">
        <v>178</v>
      </c>
      <c r="D22" s="31">
        <f>Лист1!E7</f>
        <v>2010</v>
      </c>
      <c r="E22" s="19">
        <v>0</v>
      </c>
      <c r="F22" s="19">
        <v>0</v>
      </c>
      <c r="G22" s="211"/>
      <c r="H22" s="32">
        <v>903</v>
      </c>
      <c r="I22" s="132" t="s">
        <v>29</v>
      </c>
      <c r="J22" s="132" t="s">
        <v>32</v>
      </c>
      <c r="K22" s="132" t="s">
        <v>213</v>
      </c>
      <c r="L22" s="132" t="s">
        <v>22</v>
      </c>
      <c r="M22" s="33">
        <v>-4581.7</v>
      </c>
      <c r="N22" s="33">
        <v>-4581.7</v>
      </c>
      <c r="O22" s="33">
        <v>-4581.7</v>
      </c>
      <c r="P22" s="188" t="s">
        <v>212</v>
      </c>
    </row>
    <row r="23" spans="1:17" s="3" customFormat="1" ht="78.75" customHeight="1">
      <c r="A23" s="10">
        <v>903</v>
      </c>
      <c r="B23" s="106" t="s">
        <v>61</v>
      </c>
      <c r="C23" s="176" t="s">
        <v>62</v>
      </c>
      <c r="D23" s="31">
        <f>Лист1!E8</f>
        <v>841.2</v>
      </c>
      <c r="E23" s="19">
        <v>0</v>
      </c>
      <c r="F23" s="19">
        <v>0</v>
      </c>
      <c r="G23" s="211"/>
      <c r="H23" s="133">
        <v>903</v>
      </c>
      <c r="I23" s="134" t="s">
        <v>29</v>
      </c>
      <c r="J23" s="134" t="s">
        <v>26</v>
      </c>
      <c r="K23" s="135" t="s">
        <v>214</v>
      </c>
      <c r="L23" s="136" t="s">
        <v>22</v>
      </c>
      <c r="M23" s="137">
        <v>0.8</v>
      </c>
      <c r="N23" s="138">
        <v>0</v>
      </c>
      <c r="O23" s="138">
        <v>0</v>
      </c>
      <c r="P23" s="205" t="s">
        <v>215</v>
      </c>
    </row>
    <row r="24" spans="1:17" s="3" customFormat="1" ht="57.75" hidden="1" customHeight="1">
      <c r="A24" s="103"/>
      <c r="B24" s="104"/>
      <c r="C24" s="102"/>
      <c r="D24" s="105"/>
      <c r="E24" s="108"/>
      <c r="F24" s="108"/>
      <c r="G24" s="211"/>
      <c r="H24" s="39"/>
      <c r="I24" s="40"/>
      <c r="J24" s="40"/>
      <c r="K24" s="135" t="s">
        <v>216</v>
      </c>
      <c r="L24" s="136" t="s">
        <v>217</v>
      </c>
      <c r="M24" s="38"/>
      <c r="N24" s="38"/>
      <c r="O24" s="38"/>
      <c r="P24" s="206"/>
    </row>
    <row r="25" spans="1:17" s="3" customFormat="1" ht="84" hidden="1" customHeight="1">
      <c r="A25" s="41"/>
      <c r="B25" s="42"/>
      <c r="C25" s="176"/>
      <c r="D25" s="28"/>
      <c r="E25" s="26"/>
      <c r="F25" s="26"/>
      <c r="G25" s="211"/>
      <c r="H25" s="20"/>
      <c r="I25" s="21"/>
      <c r="J25" s="21"/>
      <c r="K25" s="135" t="s">
        <v>218</v>
      </c>
      <c r="L25" s="136" t="s">
        <v>219</v>
      </c>
      <c r="M25" s="118"/>
      <c r="N25" s="45"/>
      <c r="O25" s="38"/>
      <c r="P25" s="206"/>
    </row>
    <row r="26" spans="1:17" s="3" customFormat="1" ht="150.75" customHeight="1">
      <c r="A26" s="41">
        <v>903</v>
      </c>
      <c r="B26" s="177" t="s">
        <v>207</v>
      </c>
      <c r="C26" s="176" t="s">
        <v>180</v>
      </c>
      <c r="D26" s="28">
        <f>Лист1!E9</f>
        <v>90</v>
      </c>
      <c r="E26" s="185">
        <v>0</v>
      </c>
      <c r="F26" s="108">
        <v>0</v>
      </c>
      <c r="G26" s="211"/>
      <c r="H26" s="20">
        <v>903</v>
      </c>
      <c r="I26" s="189" t="s">
        <v>29</v>
      </c>
      <c r="J26" s="189" t="s">
        <v>20</v>
      </c>
      <c r="K26" s="135" t="s">
        <v>214</v>
      </c>
      <c r="L26" s="136" t="s">
        <v>22</v>
      </c>
      <c r="M26" s="118">
        <v>3.1</v>
      </c>
      <c r="N26" s="118">
        <v>0</v>
      </c>
      <c r="O26" s="190">
        <v>0</v>
      </c>
      <c r="P26" s="206"/>
    </row>
    <row r="27" spans="1:17" s="3" customFormat="1" ht="84" customHeight="1">
      <c r="A27" s="41">
        <v>903</v>
      </c>
      <c r="B27" s="177" t="s">
        <v>181</v>
      </c>
      <c r="C27" s="43" t="s">
        <v>182</v>
      </c>
      <c r="D27" s="28">
        <f>Лист1!E10</f>
        <v>3653.5</v>
      </c>
      <c r="E27" s="185">
        <v>0</v>
      </c>
      <c r="F27" s="108">
        <v>0</v>
      </c>
      <c r="G27" s="211"/>
      <c r="H27" s="20">
        <v>903</v>
      </c>
      <c r="I27" s="189" t="s">
        <v>29</v>
      </c>
      <c r="J27" s="189" t="s">
        <v>32</v>
      </c>
      <c r="K27" s="135" t="s">
        <v>214</v>
      </c>
      <c r="L27" s="136" t="s">
        <v>22</v>
      </c>
      <c r="M27" s="118">
        <v>-3.9</v>
      </c>
      <c r="N27" s="118">
        <v>0</v>
      </c>
      <c r="O27" s="190">
        <v>0</v>
      </c>
      <c r="P27" s="207"/>
    </row>
    <row r="28" spans="1:17" s="3" customFormat="1" ht="73.5" customHeight="1">
      <c r="A28" s="41">
        <v>903</v>
      </c>
      <c r="B28" s="177" t="s">
        <v>183</v>
      </c>
      <c r="C28" s="43" t="s">
        <v>184</v>
      </c>
      <c r="D28" s="28">
        <f>Лист1!E11</f>
        <v>105</v>
      </c>
      <c r="E28" s="185">
        <v>0</v>
      </c>
      <c r="F28" s="108">
        <v>0</v>
      </c>
      <c r="G28" s="211"/>
      <c r="H28" s="20">
        <v>903</v>
      </c>
      <c r="I28" s="189" t="s">
        <v>29</v>
      </c>
      <c r="J28" s="189" t="s">
        <v>32</v>
      </c>
      <c r="K28" s="135" t="s">
        <v>220</v>
      </c>
      <c r="L28" s="136" t="s">
        <v>23</v>
      </c>
      <c r="M28" s="118">
        <v>105</v>
      </c>
      <c r="N28" s="118">
        <v>0</v>
      </c>
      <c r="O28" s="38">
        <v>0</v>
      </c>
      <c r="P28" s="130" t="s">
        <v>221</v>
      </c>
      <c r="Q28" s="51"/>
    </row>
    <row r="29" spans="1:17" s="3" customFormat="1" ht="33" customHeight="1">
      <c r="A29" s="41">
        <v>903</v>
      </c>
      <c r="B29" s="177" t="s">
        <v>74</v>
      </c>
      <c r="C29" s="43" t="s">
        <v>75</v>
      </c>
      <c r="D29" s="28">
        <f>Лист1!E12</f>
        <v>177.8</v>
      </c>
      <c r="E29" s="185">
        <v>0</v>
      </c>
      <c r="F29" s="108">
        <v>0</v>
      </c>
      <c r="G29" s="211"/>
      <c r="H29" s="20">
        <v>903</v>
      </c>
      <c r="I29" s="189" t="s">
        <v>29</v>
      </c>
      <c r="J29" s="189" t="s">
        <v>32</v>
      </c>
      <c r="K29" s="191" t="s">
        <v>223</v>
      </c>
      <c r="L29" s="189" t="s">
        <v>23</v>
      </c>
      <c r="M29" s="118">
        <v>-1055.3</v>
      </c>
      <c r="N29" s="118">
        <v>0</v>
      </c>
      <c r="O29" s="38">
        <v>0</v>
      </c>
      <c r="P29" s="148" t="s">
        <v>222</v>
      </c>
    </row>
    <row r="30" spans="1:17" s="3" customFormat="1" ht="52.5" customHeight="1">
      <c r="A30" s="41"/>
      <c r="B30" s="177"/>
      <c r="C30" s="43"/>
      <c r="D30" s="28"/>
      <c r="E30" s="46"/>
      <c r="F30" s="26"/>
      <c r="G30" s="211"/>
      <c r="H30" s="20">
        <v>903</v>
      </c>
      <c r="I30" s="189" t="s">
        <v>29</v>
      </c>
      <c r="J30" s="189" t="s">
        <v>32</v>
      </c>
      <c r="K30" s="135" t="s">
        <v>224</v>
      </c>
      <c r="L30" s="136" t="s">
        <v>22</v>
      </c>
      <c r="M30" s="118">
        <v>2010</v>
      </c>
      <c r="N30" s="118">
        <v>0</v>
      </c>
      <c r="O30" s="38">
        <v>0</v>
      </c>
      <c r="P30" s="130" t="s">
        <v>225</v>
      </c>
    </row>
    <row r="31" spans="1:17" s="3" customFormat="1" ht="58.5" customHeight="1">
      <c r="A31" s="41"/>
      <c r="B31" s="177"/>
      <c r="C31" s="43"/>
      <c r="D31" s="28"/>
      <c r="E31" s="46"/>
      <c r="F31" s="26"/>
      <c r="G31" s="211"/>
      <c r="H31" s="20">
        <v>903</v>
      </c>
      <c r="I31" s="189" t="s">
        <v>24</v>
      </c>
      <c r="J31" s="189" t="s">
        <v>26</v>
      </c>
      <c r="K31" s="191" t="s">
        <v>226</v>
      </c>
      <c r="L31" s="189" t="s">
        <v>22</v>
      </c>
      <c r="M31" s="118">
        <v>546</v>
      </c>
      <c r="N31" s="118">
        <v>0</v>
      </c>
      <c r="O31" s="38">
        <v>0</v>
      </c>
      <c r="P31" s="130" t="s">
        <v>227</v>
      </c>
    </row>
    <row r="32" spans="1:17" s="3" customFormat="1" ht="46.5" customHeight="1">
      <c r="A32" s="41"/>
      <c r="B32" s="177"/>
      <c r="C32" s="43"/>
      <c r="D32" s="28"/>
      <c r="E32" s="46"/>
      <c r="F32" s="26"/>
      <c r="G32" s="211"/>
      <c r="H32" s="20">
        <v>903</v>
      </c>
      <c r="I32" s="189" t="s">
        <v>29</v>
      </c>
      <c r="J32" s="189" t="s">
        <v>26</v>
      </c>
      <c r="K32" s="191" t="s">
        <v>228</v>
      </c>
      <c r="L32" s="189" t="s">
        <v>22</v>
      </c>
      <c r="M32" s="118">
        <v>110.3</v>
      </c>
      <c r="N32" s="118">
        <v>0</v>
      </c>
      <c r="O32" s="38">
        <v>0</v>
      </c>
      <c r="P32" s="130" t="s">
        <v>229</v>
      </c>
    </row>
    <row r="33" spans="1:17" s="3" customFormat="1" ht="85.5" customHeight="1">
      <c r="A33" s="41"/>
      <c r="B33" s="177"/>
      <c r="C33" s="43"/>
      <c r="D33" s="28"/>
      <c r="E33" s="46"/>
      <c r="F33" s="26"/>
      <c r="G33" s="211"/>
      <c r="H33" s="20">
        <v>903</v>
      </c>
      <c r="I33" s="189" t="s">
        <v>24</v>
      </c>
      <c r="J33" s="189" t="s">
        <v>21</v>
      </c>
      <c r="K33" s="191" t="s">
        <v>230</v>
      </c>
      <c r="L33" s="189" t="s">
        <v>23</v>
      </c>
      <c r="M33" s="118">
        <v>17.399999999999999</v>
      </c>
      <c r="N33" s="118">
        <v>0</v>
      </c>
      <c r="O33" s="38">
        <v>0</v>
      </c>
      <c r="P33" s="208" t="s">
        <v>231</v>
      </c>
    </row>
    <row r="34" spans="1:17" s="3" customFormat="1" ht="46.5" customHeight="1">
      <c r="A34" s="41"/>
      <c r="B34" s="177"/>
      <c r="C34" s="43"/>
      <c r="D34" s="28"/>
      <c r="E34" s="46"/>
      <c r="F34" s="26"/>
      <c r="G34" s="211"/>
      <c r="H34" s="20">
        <v>903</v>
      </c>
      <c r="I34" s="189" t="s">
        <v>24</v>
      </c>
      <c r="J34" s="189" t="s">
        <v>21</v>
      </c>
      <c r="K34" s="191" t="s">
        <v>230</v>
      </c>
      <c r="L34" s="189" t="s">
        <v>25</v>
      </c>
      <c r="M34" s="118">
        <v>11</v>
      </c>
      <c r="N34" s="118">
        <v>0</v>
      </c>
      <c r="O34" s="38">
        <v>0</v>
      </c>
      <c r="P34" s="209"/>
    </row>
    <row r="35" spans="1:17" s="3" customFormat="1" ht="57.6" customHeight="1">
      <c r="A35" s="41"/>
      <c r="B35" s="177"/>
      <c r="C35" s="43"/>
      <c r="D35" s="28"/>
      <c r="E35" s="46"/>
      <c r="F35" s="26"/>
      <c r="G35" s="211"/>
      <c r="H35" s="20">
        <v>903</v>
      </c>
      <c r="I35" s="189" t="s">
        <v>29</v>
      </c>
      <c r="J35" s="189" t="s">
        <v>26</v>
      </c>
      <c r="K35" s="191" t="s">
        <v>54</v>
      </c>
      <c r="L35" s="189" t="s">
        <v>23</v>
      </c>
      <c r="M35" s="118">
        <f>64.8+2-30</f>
        <v>36.799999999999997</v>
      </c>
      <c r="N35" s="118">
        <v>0</v>
      </c>
      <c r="O35" s="38">
        <v>0</v>
      </c>
      <c r="P35" s="139" t="s">
        <v>68</v>
      </c>
      <c r="Q35" s="51"/>
    </row>
    <row r="36" spans="1:17" s="3" customFormat="1" ht="63" customHeight="1">
      <c r="A36" s="41"/>
      <c r="B36" s="177"/>
      <c r="C36" s="43"/>
      <c r="D36" s="28"/>
      <c r="E36" s="46"/>
      <c r="F36" s="26"/>
      <c r="G36" s="211"/>
      <c r="H36" s="20">
        <v>903</v>
      </c>
      <c r="I36" s="189" t="s">
        <v>29</v>
      </c>
      <c r="J36" s="189" t="s">
        <v>32</v>
      </c>
      <c r="K36" s="191" t="s">
        <v>43</v>
      </c>
      <c r="L36" s="189" t="s">
        <v>23</v>
      </c>
      <c r="M36" s="118">
        <v>66.7</v>
      </c>
      <c r="N36" s="118">
        <v>0</v>
      </c>
      <c r="O36" s="38">
        <v>0</v>
      </c>
      <c r="P36" s="139" t="s">
        <v>253</v>
      </c>
    </row>
    <row r="37" spans="1:17" s="3" customFormat="1" ht="63" customHeight="1">
      <c r="A37" s="41"/>
      <c r="B37" s="177"/>
      <c r="C37" s="43"/>
      <c r="D37" s="28"/>
      <c r="E37" s="46"/>
      <c r="F37" s="26"/>
      <c r="G37" s="211"/>
      <c r="H37" s="20">
        <v>903</v>
      </c>
      <c r="I37" s="189" t="s">
        <v>29</v>
      </c>
      <c r="J37" s="189" t="s">
        <v>85</v>
      </c>
      <c r="K37" s="191" t="s">
        <v>114</v>
      </c>
      <c r="L37" s="189" t="s">
        <v>23</v>
      </c>
      <c r="M37" s="118">
        <v>-99.7</v>
      </c>
      <c r="N37" s="118">
        <v>0</v>
      </c>
      <c r="O37" s="38">
        <v>0</v>
      </c>
      <c r="P37" s="194" t="s">
        <v>115</v>
      </c>
    </row>
    <row r="38" spans="1:17" s="3" customFormat="1" ht="49.5" customHeight="1">
      <c r="A38" s="41"/>
      <c r="B38" s="177"/>
      <c r="C38" s="43"/>
      <c r="D38" s="28"/>
      <c r="E38" s="46"/>
      <c r="F38" s="26"/>
      <c r="G38" s="216"/>
      <c r="H38" s="20">
        <v>903</v>
      </c>
      <c r="I38" s="189" t="s">
        <v>29</v>
      </c>
      <c r="J38" s="189" t="s">
        <v>32</v>
      </c>
      <c r="K38" s="191" t="s">
        <v>232</v>
      </c>
      <c r="L38" s="189" t="s">
        <v>22</v>
      </c>
      <c r="M38" s="118">
        <v>90</v>
      </c>
      <c r="N38" s="118">
        <v>0</v>
      </c>
      <c r="O38" s="38">
        <v>0</v>
      </c>
      <c r="P38" s="130" t="s">
        <v>233</v>
      </c>
    </row>
    <row r="39" spans="1:17" s="3" customFormat="1" ht="117.75" customHeight="1">
      <c r="A39" s="41">
        <v>912</v>
      </c>
      <c r="B39" s="177" t="s">
        <v>186</v>
      </c>
      <c r="C39" s="43" t="s">
        <v>187</v>
      </c>
      <c r="D39" s="28">
        <f>Лист1!E13</f>
        <v>2658.6</v>
      </c>
      <c r="E39" s="185">
        <v>0</v>
      </c>
      <c r="F39" s="108">
        <v>0</v>
      </c>
      <c r="G39" s="186" t="s">
        <v>117</v>
      </c>
      <c r="H39" s="20">
        <v>912</v>
      </c>
      <c r="I39" s="21" t="s">
        <v>20</v>
      </c>
      <c r="J39" s="21" t="s">
        <v>28</v>
      </c>
      <c r="K39" s="44" t="s">
        <v>118</v>
      </c>
      <c r="L39" s="21" t="s">
        <v>22</v>
      </c>
      <c r="M39" s="118">
        <v>2600</v>
      </c>
      <c r="N39" s="118">
        <v>0</v>
      </c>
      <c r="O39" s="38">
        <v>0</v>
      </c>
      <c r="P39" s="130" t="s">
        <v>119</v>
      </c>
    </row>
    <row r="40" spans="1:17" s="3" customFormat="1" ht="50.25" customHeight="1">
      <c r="A40" s="10">
        <v>902</v>
      </c>
      <c r="B40" s="162" t="s">
        <v>164</v>
      </c>
      <c r="C40" s="43" t="s">
        <v>75</v>
      </c>
      <c r="D40" s="12">
        <v>6</v>
      </c>
      <c r="E40" s="185">
        <v>0</v>
      </c>
      <c r="F40" s="108">
        <v>0</v>
      </c>
      <c r="G40" s="210" t="s">
        <v>94</v>
      </c>
      <c r="H40" s="39">
        <v>902</v>
      </c>
      <c r="I40" s="110" t="s">
        <v>47</v>
      </c>
      <c r="J40" s="110" t="s">
        <v>20</v>
      </c>
      <c r="K40" s="110" t="s">
        <v>98</v>
      </c>
      <c r="L40" s="110" t="s">
        <v>23</v>
      </c>
      <c r="M40" s="38">
        <v>6</v>
      </c>
      <c r="N40" s="38">
        <v>0</v>
      </c>
      <c r="O40" s="38">
        <v>0</v>
      </c>
      <c r="P40" s="121" t="s">
        <v>99</v>
      </c>
      <c r="Q40" s="51"/>
    </row>
    <row r="41" spans="1:17" s="3" customFormat="1" ht="60" customHeight="1">
      <c r="A41" s="10"/>
      <c r="B41" s="30"/>
      <c r="C41" s="11"/>
      <c r="D41" s="31"/>
      <c r="E41" s="46"/>
      <c r="F41" s="26"/>
      <c r="G41" s="211"/>
      <c r="H41" s="39">
        <v>902</v>
      </c>
      <c r="I41" s="110" t="s">
        <v>47</v>
      </c>
      <c r="J41" s="110" t="s">
        <v>20</v>
      </c>
      <c r="K41" s="110" t="s">
        <v>250</v>
      </c>
      <c r="L41" s="110" t="s">
        <v>22</v>
      </c>
      <c r="M41" s="38">
        <v>86.4</v>
      </c>
      <c r="N41" s="38">
        <v>0</v>
      </c>
      <c r="O41" s="38">
        <v>0</v>
      </c>
      <c r="P41" s="154" t="s">
        <v>251</v>
      </c>
    </row>
    <row r="42" spans="1:17" s="3" customFormat="1" ht="22.5" customHeight="1">
      <c r="A42" s="10"/>
      <c r="B42" s="30"/>
      <c r="C42" s="195"/>
      <c r="D42" s="31"/>
      <c r="E42" s="46"/>
      <c r="F42" s="26"/>
      <c r="G42" s="211"/>
      <c r="H42" s="39">
        <v>902</v>
      </c>
      <c r="I42" s="110" t="s">
        <v>47</v>
      </c>
      <c r="J42" s="110" t="s">
        <v>20</v>
      </c>
      <c r="K42" s="110" t="s">
        <v>246</v>
      </c>
      <c r="L42" s="110" t="s">
        <v>22</v>
      </c>
      <c r="M42" s="38">
        <v>750</v>
      </c>
      <c r="N42" s="38">
        <v>0</v>
      </c>
      <c r="O42" s="38">
        <v>0</v>
      </c>
      <c r="P42" s="214" t="s">
        <v>247</v>
      </c>
    </row>
    <row r="43" spans="1:17" s="3" customFormat="1" ht="24.75" customHeight="1">
      <c r="A43" s="10"/>
      <c r="B43" s="30"/>
      <c r="C43" s="195"/>
      <c r="D43" s="31"/>
      <c r="E43" s="46"/>
      <c r="F43" s="26"/>
      <c r="G43" s="211"/>
      <c r="H43" s="39">
        <v>902</v>
      </c>
      <c r="I43" s="110" t="s">
        <v>47</v>
      </c>
      <c r="J43" s="110" t="s">
        <v>20</v>
      </c>
      <c r="K43" s="110" t="s">
        <v>246</v>
      </c>
      <c r="L43" s="110" t="s">
        <v>31</v>
      </c>
      <c r="M43" s="38">
        <v>195</v>
      </c>
      <c r="N43" s="38">
        <v>0</v>
      </c>
      <c r="O43" s="38">
        <v>0</v>
      </c>
      <c r="P43" s="214"/>
    </row>
    <row r="44" spans="1:17" s="3" customFormat="1" ht="30" customHeight="1">
      <c r="A44" s="10"/>
      <c r="B44" s="30"/>
      <c r="C44" s="195"/>
      <c r="D44" s="31"/>
      <c r="E44" s="46"/>
      <c r="F44" s="26"/>
      <c r="G44" s="211"/>
      <c r="H44" s="39">
        <v>902</v>
      </c>
      <c r="I44" s="110" t="s">
        <v>47</v>
      </c>
      <c r="J44" s="110" t="s">
        <v>20</v>
      </c>
      <c r="K44" s="110" t="s">
        <v>248</v>
      </c>
      <c r="L44" s="110" t="s">
        <v>22</v>
      </c>
      <c r="M44" s="38">
        <v>550</v>
      </c>
      <c r="N44" s="38">
        <v>0</v>
      </c>
      <c r="O44" s="38">
        <v>0</v>
      </c>
      <c r="P44" s="206" t="s">
        <v>249</v>
      </c>
    </row>
    <row r="45" spans="1:17" s="3" customFormat="1" ht="20.25" customHeight="1">
      <c r="A45" s="10"/>
      <c r="B45" s="30"/>
      <c r="C45" s="195"/>
      <c r="D45" s="31"/>
      <c r="E45" s="46"/>
      <c r="F45" s="26"/>
      <c r="G45" s="211"/>
      <c r="H45" s="39">
        <v>902</v>
      </c>
      <c r="I45" s="110" t="s">
        <v>47</v>
      </c>
      <c r="J45" s="110" t="s">
        <v>20</v>
      </c>
      <c r="K45" s="110" t="s">
        <v>248</v>
      </c>
      <c r="L45" s="110" t="s">
        <v>31</v>
      </c>
      <c r="M45" s="38">
        <v>825</v>
      </c>
      <c r="N45" s="38">
        <v>0</v>
      </c>
      <c r="O45" s="38">
        <v>0</v>
      </c>
      <c r="P45" s="206"/>
    </row>
    <row r="46" spans="1:17" s="3" customFormat="1" ht="37.5" customHeight="1">
      <c r="A46" s="10"/>
      <c r="B46" s="30"/>
      <c r="C46" s="195"/>
      <c r="D46" s="31"/>
      <c r="E46" s="46"/>
      <c r="F46" s="26"/>
      <c r="G46" s="211"/>
      <c r="H46" s="39">
        <v>902</v>
      </c>
      <c r="I46" s="110" t="s">
        <v>29</v>
      </c>
      <c r="J46" s="110" t="s">
        <v>26</v>
      </c>
      <c r="K46" s="110" t="s">
        <v>252</v>
      </c>
      <c r="L46" s="110" t="s">
        <v>31</v>
      </c>
      <c r="M46" s="38">
        <v>141.9</v>
      </c>
      <c r="N46" s="38">
        <v>0</v>
      </c>
      <c r="O46" s="38">
        <v>0</v>
      </c>
      <c r="P46" s="119" t="s">
        <v>229</v>
      </c>
    </row>
    <row r="47" spans="1:17" s="3" customFormat="1" ht="83.25" customHeight="1">
      <c r="A47" s="10">
        <v>980</v>
      </c>
      <c r="B47" s="106" t="s">
        <v>203</v>
      </c>
      <c r="C47" s="184" t="s">
        <v>204</v>
      </c>
      <c r="D47" s="31">
        <f>Лист1!E24</f>
        <v>2500</v>
      </c>
      <c r="E47" s="185">
        <v>0</v>
      </c>
      <c r="F47" s="108">
        <v>0</v>
      </c>
      <c r="G47" s="201" t="s">
        <v>161</v>
      </c>
      <c r="H47" s="39">
        <v>980</v>
      </c>
      <c r="I47" s="110" t="s">
        <v>27</v>
      </c>
      <c r="J47" s="110" t="s">
        <v>26</v>
      </c>
      <c r="K47" s="110" t="s">
        <v>80</v>
      </c>
      <c r="L47" s="110" t="s">
        <v>23</v>
      </c>
      <c r="M47" s="38">
        <v>2500</v>
      </c>
      <c r="N47" s="38">
        <v>0</v>
      </c>
      <c r="O47" s="38">
        <v>0</v>
      </c>
      <c r="P47" s="140" t="s">
        <v>245</v>
      </c>
    </row>
    <row r="48" spans="1:17" s="3" customFormat="1" ht="52.5" customHeight="1">
      <c r="A48" s="10">
        <v>980</v>
      </c>
      <c r="B48" s="106" t="s">
        <v>74</v>
      </c>
      <c r="C48" s="184" t="s">
        <v>75</v>
      </c>
      <c r="D48" s="31">
        <f>Лист1!E25</f>
        <v>600</v>
      </c>
      <c r="E48" s="185">
        <v>0</v>
      </c>
      <c r="F48" s="108">
        <v>0</v>
      </c>
      <c r="G48" s="202"/>
      <c r="H48" s="39">
        <v>980</v>
      </c>
      <c r="I48" s="110" t="s">
        <v>21</v>
      </c>
      <c r="J48" s="110" t="s">
        <v>85</v>
      </c>
      <c r="K48" s="110" t="s">
        <v>238</v>
      </c>
      <c r="L48" s="110" t="s">
        <v>23</v>
      </c>
      <c r="M48" s="38">
        <v>1504.4</v>
      </c>
      <c r="N48" s="38">
        <v>0</v>
      </c>
      <c r="O48" s="38">
        <v>0</v>
      </c>
      <c r="P48" s="140" t="s">
        <v>239</v>
      </c>
    </row>
    <row r="49" spans="1:19" s="3" customFormat="1" ht="52.5" customHeight="1">
      <c r="A49" s="10"/>
      <c r="B49" s="106"/>
      <c r="C49" s="184"/>
      <c r="D49" s="31"/>
      <c r="E49" s="46"/>
      <c r="F49" s="26"/>
      <c r="G49" s="193"/>
      <c r="H49" s="39">
        <v>980</v>
      </c>
      <c r="I49" s="110" t="s">
        <v>27</v>
      </c>
      <c r="J49" s="110" t="s">
        <v>26</v>
      </c>
      <c r="K49" s="110" t="s">
        <v>90</v>
      </c>
      <c r="L49" s="110" t="s">
        <v>23</v>
      </c>
      <c r="M49" s="38">
        <v>600</v>
      </c>
      <c r="N49" s="38">
        <v>0</v>
      </c>
      <c r="O49" s="38">
        <v>0</v>
      </c>
      <c r="P49" s="140" t="s">
        <v>92</v>
      </c>
    </row>
    <row r="50" spans="1:19" s="3" customFormat="1" ht="40.5" customHeight="1">
      <c r="A50" s="36"/>
      <c r="B50" s="47" t="s">
        <v>36</v>
      </c>
      <c r="C50" s="48"/>
      <c r="D50" s="12">
        <f>SUM(D7:D48)</f>
        <v>14227.174999999999</v>
      </c>
      <c r="E50" s="19">
        <f>SUM(E7:E46)</f>
        <v>7740</v>
      </c>
      <c r="F50" s="19">
        <f>SUM(F7:F46)</f>
        <v>0</v>
      </c>
      <c r="G50" s="47" t="s">
        <v>36</v>
      </c>
      <c r="H50" s="10"/>
      <c r="I50" s="37"/>
      <c r="J50" s="37"/>
      <c r="K50" s="37"/>
      <c r="L50" s="37"/>
      <c r="M50" s="12">
        <f>SUM(M7:M49)</f>
        <v>14227.199999999999</v>
      </c>
      <c r="N50" s="12">
        <f>SUM(N7:N48)</f>
        <v>7740.0000000000009</v>
      </c>
      <c r="O50" s="12">
        <f>SUM(O7:O48)</f>
        <v>0</v>
      </c>
      <c r="P50" s="49"/>
    </row>
    <row r="51" spans="1:19" ht="12.75" customHeight="1">
      <c r="A51" s="1"/>
      <c r="B51" s="1"/>
      <c r="C51" s="1"/>
      <c r="D51" s="50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9">
      <c r="A52" s="1"/>
      <c r="B52" s="1"/>
      <c r="C52" s="1"/>
      <c r="D52" s="1"/>
      <c r="E52" s="1"/>
      <c r="F52" s="1"/>
      <c r="G52" s="1"/>
      <c r="H52" s="51"/>
      <c r="I52" s="1"/>
      <c r="J52" s="1"/>
      <c r="K52" s="1"/>
      <c r="L52" s="1"/>
      <c r="M52" s="1"/>
      <c r="N52" s="1"/>
      <c r="O52" s="1"/>
      <c r="P52" s="1"/>
      <c r="Q52" s="1"/>
    </row>
    <row r="53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52"/>
      <c r="Q53" s="1"/>
    </row>
    <row r="54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53"/>
      <c r="S54" s="53"/>
    </row>
    <row r="55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53"/>
      <c r="S55" s="53"/>
    </row>
    <row r="56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53"/>
    </row>
    <row r="57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53"/>
      <c r="S57" s="53"/>
    </row>
    <row r="58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53"/>
      <c r="S58" s="53"/>
    </row>
    <row r="59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51"/>
      <c r="L59" s="1"/>
      <c r="M59" s="51"/>
      <c r="N59" s="51"/>
      <c r="O59" s="51"/>
      <c r="P59" s="1"/>
      <c r="Q59" s="1"/>
    </row>
    <row r="60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51"/>
      <c r="L60" s="1"/>
      <c r="M60" s="51"/>
      <c r="N60" s="51"/>
      <c r="O60" s="51"/>
      <c r="P60" s="1"/>
      <c r="Q60" s="1"/>
    </row>
    <row r="6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51"/>
      <c r="L61" s="1"/>
      <c r="M61" s="51"/>
      <c r="N61" s="51"/>
      <c r="O61" s="51"/>
      <c r="P61" s="1"/>
      <c r="Q61" s="1"/>
    </row>
    <row r="62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51"/>
      <c r="L62" s="1"/>
      <c r="M62" s="51"/>
      <c r="N62" s="51"/>
      <c r="O62" s="51"/>
      <c r="P62" s="1"/>
      <c r="Q62" s="1"/>
    </row>
    <row r="63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51"/>
      <c r="L63" s="1"/>
      <c r="M63" s="1"/>
      <c r="N63" s="1"/>
      <c r="O63" s="1"/>
      <c r="P63" s="1"/>
      <c r="Q63" s="1"/>
    </row>
    <row r="64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51"/>
      <c r="L64" s="1"/>
      <c r="M64" s="1"/>
      <c r="N64" s="1"/>
      <c r="O64" s="1"/>
      <c r="P64" s="1"/>
      <c r="Q64" s="1"/>
    </row>
  </sheetData>
  <mergeCells count="22">
    <mergeCell ref="A4:P4"/>
    <mergeCell ref="A5:A6"/>
    <mergeCell ref="B5:B6"/>
    <mergeCell ref="C5:C6"/>
    <mergeCell ref="D5:D6"/>
    <mergeCell ref="M5:M6"/>
    <mergeCell ref="P5:P6"/>
    <mergeCell ref="E5:E6"/>
    <mergeCell ref="F5:F6"/>
    <mergeCell ref="G5:G6"/>
    <mergeCell ref="N5:N6"/>
    <mergeCell ref="O5:O6"/>
    <mergeCell ref="H5:L5"/>
    <mergeCell ref="G47:G48"/>
    <mergeCell ref="P19:P20"/>
    <mergeCell ref="P23:P27"/>
    <mergeCell ref="P33:P34"/>
    <mergeCell ref="G40:G46"/>
    <mergeCell ref="G7:G17"/>
    <mergeCell ref="P42:P43"/>
    <mergeCell ref="P44:P45"/>
    <mergeCell ref="G18:G38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opLeftCell="A80" workbookViewId="0">
      <selection activeCell="K17" sqref="K17"/>
    </sheetView>
  </sheetViews>
  <sheetFormatPr defaultColWidth="9.140625" defaultRowHeight="12.75" customHeight="1"/>
  <cols>
    <col min="1" max="1" width="29.85546875" style="1" customWidth="1"/>
    <col min="2" max="2" width="11.42578125" style="1" customWidth="1"/>
    <col min="3" max="4" width="9.140625" style="1"/>
    <col min="5" max="5" width="17.7109375" style="1" customWidth="1"/>
    <col min="6" max="6" width="9.140625" style="1"/>
    <col min="7" max="9" width="12.85546875" style="54" customWidth="1"/>
    <col min="10" max="10" width="41.28515625" style="124" customWidth="1"/>
    <col min="11" max="11" width="13.5703125" style="1" customWidth="1"/>
    <col min="12" max="12" width="13.42578125" style="1" customWidth="1"/>
    <col min="13" max="16384" width="9.140625" style="1"/>
  </cols>
  <sheetData>
    <row r="1" spans="1:10" ht="37.5">
      <c r="A1" s="5"/>
      <c r="B1" s="3"/>
      <c r="C1" s="3"/>
      <c r="D1" s="6"/>
      <c r="E1" s="3"/>
      <c r="F1" s="3"/>
      <c r="G1" s="55"/>
      <c r="H1" s="55"/>
      <c r="I1" s="55"/>
      <c r="J1" s="7" t="s">
        <v>37</v>
      </c>
    </row>
    <row r="2" spans="1:10" ht="92.25" customHeight="1">
      <c r="A2" s="254" t="s">
        <v>38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0" ht="15.75" customHeight="1">
      <c r="A3" s="256" t="s">
        <v>8</v>
      </c>
      <c r="B3" s="258" t="s">
        <v>9</v>
      </c>
      <c r="C3" s="258"/>
      <c r="D3" s="258"/>
      <c r="E3" s="258"/>
      <c r="F3" s="259"/>
      <c r="G3" s="260" t="s">
        <v>39</v>
      </c>
      <c r="H3" s="260" t="s">
        <v>40</v>
      </c>
      <c r="I3" s="260" t="s">
        <v>41</v>
      </c>
      <c r="J3" s="262" t="s">
        <v>13</v>
      </c>
    </row>
    <row r="4" spans="1:10" ht="47.25">
      <c r="A4" s="257"/>
      <c r="B4" s="57" t="s">
        <v>42</v>
      </c>
      <c r="C4" s="56" t="s">
        <v>15</v>
      </c>
      <c r="D4" s="58" t="s">
        <v>16</v>
      </c>
      <c r="E4" s="56" t="s">
        <v>17</v>
      </c>
      <c r="F4" s="56" t="s">
        <v>18</v>
      </c>
      <c r="G4" s="261"/>
      <c r="H4" s="261"/>
      <c r="I4" s="261"/>
      <c r="J4" s="263"/>
    </row>
    <row r="5" spans="1:10" ht="29.25" customHeight="1">
      <c r="A5" s="237" t="s">
        <v>94</v>
      </c>
      <c r="B5" s="144">
        <v>902</v>
      </c>
      <c r="C5" s="146" t="s">
        <v>20</v>
      </c>
      <c r="D5" s="146" t="s">
        <v>21</v>
      </c>
      <c r="E5" s="146" t="s">
        <v>96</v>
      </c>
      <c r="F5" s="145">
        <v>200</v>
      </c>
      <c r="G5" s="147">
        <v>-60</v>
      </c>
      <c r="H5" s="147">
        <v>0</v>
      </c>
      <c r="I5" s="147">
        <v>0</v>
      </c>
      <c r="J5" s="139" t="s">
        <v>95</v>
      </c>
    </row>
    <row r="6" spans="1:10" ht="24.75" customHeight="1">
      <c r="A6" s="238"/>
      <c r="B6" s="144">
        <v>902</v>
      </c>
      <c r="C6" s="146" t="s">
        <v>29</v>
      </c>
      <c r="D6" s="146" t="s">
        <v>26</v>
      </c>
      <c r="E6" s="146" t="s">
        <v>59</v>
      </c>
      <c r="F6" s="146" t="s">
        <v>31</v>
      </c>
      <c r="G6" s="147">
        <v>348.7</v>
      </c>
      <c r="H6" s="147">
        <v>0</v>
      </c>
      <c r="I6" s="147">
        <v>0</v>
      </c>
      <c r="J6" s="208" t="s">
        <v>66</v>
      </c>
    </row>
    <row r="7" spans="1:10" ht="19.5" customHeight="1">
      <c r="A7" s="238"/>
      <c r="B7" s="144">
        <v>902</v>
      </c>
      <c r="C7" s="146" t="s">
        <v>29</v>
      </c>
      <c r="D7" s="146" t="s">
        <v>26</v>
      </c>
      <c r="E7" s="146" t="s">
        <v>100</v>
      </c>
      <c r="F7" s="146" t="s">
        <v>31</v>
      </c>
      <c r="G7" s="147">
        <v>25.7</v>
      </c>
      <c r="H7" s="147">
        <v>0</v>
      </c>
      <c r="I7" s="147">
        <v>0</v>
      </c>
      <c r="J7" s="209"/>
    </row>
    <row r="8" spans="1:10" ht="21.75" customHeight="1">
      <c r="A8" s="238"/>
      <c r="B8" s="144">
        <v>902</v>
      </c>
      <c r="C8" s="146" t="s">
        <v>47</v>
      </c>
      <c r="D8" s="146" t="s">
        <v>20</v>
      </c>
      <c r="E8" s="146" t="s">
        <v>77</v>
      </c>
      <c r="F8" s="146" t="s">
        <v>23</v>
      </c>
      <c r="G8" s="147">
        <v>52</v>
      </c>
      <c r="H8" s="147">
        <v>0</v>
      </c>
      <c r="I8" s="147">
        <v>0</v>
      </c>
      <c r="J8" s="208" t="s">
        <v>79</v>
      </c>
    </row>
    <row r="9" spans="1:10" ht="15.75">
      <c r="A9" s="238"/>
      <c r="B9" s="144">
        <v>902</v>
      </c>
      <c r="C9" s="146" t="s">
        <v>47</v>
      </c>
      <c r="D9" s="146" t="s">
        <v>20</v>
      </c>
      <c r="E9" s="146" t="s">
        <v>77</v>
      </c>
      <c r="F9" s="146" t="s">
        <v>31</v>
      </c>
      <c r="G9" s="147">
        <v>524.1</v>
      </c>
      <c r="H9" s="147">
        <v>0</v>
      </c>
      <c r="I9" s="147">
        <v>0</v>
      </c>
      <c r="J9" s="209"/>
    </row>
    <row r="10" spans="1:10" ht="21" customHeight="1">
      <c r="A10" s="238"/>
      <c r="B10" s="144">
        <v>902</v>
      </c>
      <c r="C10" s="146" t="s">
        <v>47</v>
      </c>
      <c r="D10" s="146" t="s">
        <v>20</v>
      </c>
      <c r="E10" s="146" t="s">
        <v>98</v>
      </c>
      <c r="F10" s="146" t="s">
        <v>23</v>
      </c>
      <c r="G10" s="147">
        <f>63.7-6</f>
        <v>57.7</v>
      </c>
      <c r="H10" s="147">
        <v>0</v>
      </c>
      <c r="I10" s="147">
        <v>0</v>
      </c>
      <c r="J10" s="208" t="s">
        <v>99</v>
      </c>
    </row>
    <row r="11" spans="1:10" ht="15.75">
      <c r="A11" s="238"/>
      <c r="B11" s="144">
        <v>902</v>
      </c>
      <c r="C11" s="146" t="s">
        <v>47</v>
      </c>
      <c r="D11" s="146" t="s">
        <v>20</v>
      </c>
      <c r="E11" s="146" t="s">
        <v>98</v>
      </c>
      <c r="F11" s="146" t="s">
        <v>31</v>
      </c>
      <c r="G11" s="147">
        <v>20</v>
      </c>
      <c r="H11" s="147">
        <v>0</v>
      </c>
      <c r="I11" s="147">
        <v>0</v>
      </c>
      <c r="J11" s="209"/>
    </row>
    <row r="12" spans="1:10" ht="33.75" customHeight="1">
      <c r="A12" s="238"/>
      <c r="B12" s="144">
        <v>902</v>
      </c>
      <c r="C12" s="146" t="s">
        <v>47</v>
      </c>
      <c r="D12" s="146" t="s">
        <v>20</v>
      </c>
      <c r="E12" s="146" t="s">
        <v>76</v>
      </c>
      <c r="F12" s="146" t="s">
        <v>23</v>
      </c>
      <c r="G12" s="147">
        <v>9.4</v>
      </c>
      <c r="H12" s="147">
        <v>0</v>
      </c>
      <c r="I12" s="147">
        <v>0</v>
      </c>
      <c r="J12" s="139" t="s">
        <v>78</v>
      </c>
    </row>
    <row r="13" spans="1:10" ht="58.5" customHeight="1">
      <c r="A13" s="238"/>
      <c r="B13" s="144">
        <v>902</v>
      </c>
      <c r="C13" s="146" t="s">
        <v>47</v>
      </c>
      <c r="D13" s="146" t="s">
        <v>20</v>
      </c>
      <c r="E13" s="146" t="s">
        <v>109</v>
      </c>
      <c r="F13" s="146" t="s">
        <v>31</v>
      </c>
      <c r="G13" s="147">
        <v>-0.9</v>
      </c>
      <c r="H13" s="147">
        <v>0</v>
      </c>
      <c r="I13" s="147">
        <v>0</v>
      </c>
      <c r="J13" s="148" t="s">
        <v>110</v>
      </c>
    </row>
    <row r="14" spans="1:10" ht="20.25" customHeight="1">
      <c r="A14" s="238"/>
      <c r="B14" s="144">
        <v>902</v>
      </c>
      <c r="C14" s="146" t="s">
        <v>47</v>
      </c>
      <c r="D14" s="146" t="s">
        <v>21</v>
      </c>
      <c r="E14" s="146" t="s">
        <v>103</v>
      </c>
      <c r="F14" s="146" t="s">
        <v>22</v>
      </c>
      <c r="G14" s="147">
        <v>80</v>
      </c>
      <c r="H14" s="147">
        <v>0</v>
      </c>
      <c r="I14" s="147">
        <v>0</v>
      </c>
      <c r="J14" s="208" t="s">
        <v>104</v>
      </c>
    </row>
    <row r="15" spans="1:10" ht="15.75">
      <c r="A15" s="238"/>
      <c r="B15" s="144">
        <v>902</v>
      </c>
      <c r="C15" s="146" t="s">
        <v>47</v>
      </c>
      <c r="D15" s="146" t="s">
        <v>21</v>
      </c>
      <c r="E15" s="146" t="s">
        <v>103</v>
      </c>
      <c r="F15" s="146" t="s">
        <v>23</v>
      </c>
      <c r="G15" s="147">
        <f>60-0.7</f>
        <v>59.3</v>
      </c>
      <c r="H15" s="147">
        <v>0</v>
      </c>
      <c r="I15" s="147">
        <v>0</v>
      </c>
      <c r="J15" s="209"/>
    </row>
    <row r="16" spans="1:10" ht="32.25" customHeight="1">
      <c r="A16" s="238"/>
      <c r="B16" s="144">
        <v>902</v>
      </c>
      <c r="C16" s="146" t="s">
        <v>47</v>
      </c>
      <c r="D16" s="146" t="s">
        <v>21</v>
      </c>
      <c r="E16" s="146" t="s">
        <v>101</v>
      </c>
      <c r="F16" s="146" t="s">
        <v>31</v>
      </c>
      <c r="G16" s="147">
        <v>66.099999999999994</v>
      </c>
      <c r="H16" s="147">
        <v>0</v>
      </c>
      <c r="I16" s="147">
        <v>0</v>
      </c>
      <c r="J16" s="139" t="s">
        <v>102</v>
      </c>
    </row>
    <row r="17" spans="1:11" ht="32.25" customHeight="1">
      <c r="A17" s="239"/>
      <c r="B17" s="144">
        <v>902</v>
      </c>
      <c r="C17" s="146" t="s">
        <v>24</v>
      </c>
      <c r="D17" s="146" t="s">
        <v>20</v>
      </c>
      <c r="E17" s="146" t="s">
        <v>105</v>
      </c>
      <c r="F17" s="146" t="s">
        <v>25</v>
      </c>
      <c r="G17" s="147">
        <v>16.3</v>
      </c>
      <c r="H17" s="147">
        <v>0</v>
      </c>
      <c r="I17" s="147">
        <v>0</v>
      </c>
      <c r="J17" s="149" t="s">
        <v>106</v>
      </c>
      <c r="K17" s="150"/>
    </row>
    <row r="18" spans="1:11" ht="27" customHeight="1">
      <c r="A18" s="232" t="s">
        <v>107</v>
      </c>
      <c r="B18" s="59">
        <v>903</v>
      </c>
      <c r="C18" s="60" t="s">
        <v>29</v>
      </c>
      <c r="D18" s="60" t="s">
        <v>26</v>
      </c>
      <c r="E18" s="61" t="s">
        <v>54</v>
      </c>
      <c r="F18" s="62" t="s">
        <v>23</v>
      </c>
      <c r="G18" s="63">
        <f>199-1.1-64.8</f>
        <v>133.10000000000002</v>
      </c>
      <c r="H18" s="64">
        <v>0</v>
      </c>
      <c r="I18" s="64">
        <v>0</v>
      </c>
      <c r="J18" s="205" t="s">
        <v>66</v>
      </c>
    </row>
    <row r="19" spans="1:11" ht="26.25" customHeight="1">
      <c r="A19" s="232"/>
      <c r="B19" s="75">
        <v>903</v>
      </c>
      <c r="C19" s="114" t="s">
        <v>29</v>
      </c>
      <c r="D19" s="114" t="s">
        <v>26</v>
      </c>
      <c r="E19" s="115" t="s">
        <v>54</v>
      </c>
      <c r="F19" s="116" t="s">
        <v>31</v>
      </c>
      <c r="G19" s="79">
        <v>-698</v>
      </c>
      <c r="H19" s="74">
        <v>0</v>
      </c>
      <c r="I19" s="74">
        <v>0</v>
      </c>
      <c r="J19" s="206"/>
    </row>
    <row r="20" spans="1:11" ht="26.25" customHeight="1">
      <c r="A20" s="232"/>
      <c r="B20" s="75">
        <v>903</v>
      </c>
      <c r="C20" s="114" t="s">
        <v>29</v>
      </c>
      <c r="D20" s="114" t="s">
        <v>26</v>
      </c>
      <c r="E20" s="115" t="s">
        <v>116</v>
      </c>
      <c r="F20" s="116" t="s">
        <v>22</v>
      </c>
      <c r="G20" s="79">
        <v>1.1000000000000001</v>
      </c>
      <c r="H20" s="74">
        <v>0</v>
      </c>
      <c r="I20" s="74">
        <v>0</v>
      </c>
      <c r="J20" s="207"/>
    </row>
    <row r="21" spans="1:11" ht="79.5" customHeight="1">
      <c r="A21" s="232"/>
      <c r="B21" s="59">
        <v>903</v>
      </c>
      <c r="C21" s="146" t="s">
        <v>29</v>
      </c>
      <c r="D21" s="146" t="s">
        <v>85</v>
      </c>
      <c r="E21" s="151" t="s">
        <v>111</v>
      </c>
      <c r="F21" s="152" t="s">
        <v>23</v>
      </c>
      <c r="G21" s="63">
        <v>-0.2</v>
      </c>
      <c r="H21" s="65">
        <v>0</v>
      </c>
      <c r="I21" s="65">
        <v>0</v>
      </c>
      <c r="J21" s="119" t="s">
        <v>112</v>
      </c>
      <c r="K21" s="66"/>
    </row>
    <row r="22" spans="1:11" ht="19.5" customHeight="1">
      <c r="A22" s="232"/>
      <c r="B22" s="59">
        <v>903</v>
      </c>
      <c r="C22" s="146" t="s">
        <v>29</v>
      </c>
      <c r="D22" s="146" t="s">
        <v>20</v>
      </c>
      <c r="E22" s="151" t="s">
        <v>50</v>
      </c>
      <c r="F22" s="152" t="s">
        <v>22</v>
      </c>
      <c r="G22" s="63">
        <v>2902.3</v>
      </c>
      <c r="H22" s="65">
        <v>0</v>
      </c>
      <c r="I22" s="65">
        <v>0</v>
      </c>
      <c r="J22" s="233" t="s">
        <v>67</v>
      </c>
    </row>
    <row r="23" spans="1:11" ht="18" customHeight="1">
      <c r="A23" s="232"/>
      <c r="B23" s="59">
        <v>903</v>
      </c>
      <c r="C23" s="60" t="s">
        <v>29</v>
      </c>
      <c r="D23" s="60" t="s">
        <v>20</v>
      </c>
      <c r="E23" s="61" t="s">
        <v>50</v>
      </c>
      <c r="F23" s="62" t="s">
        <v>23</v>
      </c>
      <c r="G23" s="63">
        <v>220.6</v>
      </c>
      <c r="H23" s="65">
        <v>0</v>
      </c>
      <c r="I23" s="65">
        <v>0</v>
      </c>
      <c r="J23" s="233"/>
    </row>
    <row r="24" spans="1:11" ht="19.5" customHeight="1">
      <c r="A24" s="232"/>
      <c r="B24" s="67">
        <v>903</v>
      </c>
      <c r="C24" s="68" t="s">
        <v>29</v>
      </c>
      <c r="D24" s="68" t="s">
        <v>20</v>
      </c>
      <c r="E24" s="61" t="s">
        <v>50</v>
      </c>
      <c r="F24" s="69" t="s">
        <v>44</v>
      </c>
      <c r="G24" s="63">
        <v>-17.2</v>
      </c>
      <c r="H24" s="65">
        <v>0</v>
      </c>
      <c r="I24" s="65">
        <v>0</v>
      </c>
      <c r="J24" s="209"/>
    </row>
    <row r="25" spans="1:11" ht="23.25" customHeight="1">
      <c r="A25" s="232"/>
      <c r="B25" s="70">
        <v>903</v>
      </c>
      <c r="C25" s="71" t="s">
        <v>29</v>
      </c>
      <c r="D25" s="71" t="s">
        <v>32</v>
      </c>
      <c r="E25" s="72" t="s">
        <v>43</v>
      </c>
      <c r="F25" s="153" t="s">
        <v>22</v>
      </c>
      <c r="G25" s="63">
        <v>581</v>
      </c>
      <c r="H25" s="64">
        <v>0</v>
      </c>
      <c r="I25" s="64">
        <v>0</v>
      </c>
      <c r="J25" s="234" t="s">
        <v>68</v>
      </c>
    </row>
    <row r="26" spans="1:11" ht="32.25" customHeight="1">
      <c r="A26" s="232"/>
      <c r="B26" s="70">
        <v>903</v>
      </c>
      <c r="C26" s="71" t="s">
        <v>29</v>
      </c>
      <c r="D26" s="71" t="s">
        <v>32</v>
      </c>
      <c r="E26" s="72" t="s">
        <v>43</v>
      </c>
      <c r="F26" s="153" t="s">
        <v>23</v>
      </c>
      <c r="G26" s="63">
        <f>2716-2-111+66.7</f>
        <v>2669.7</v>
      </c>
      <c r="H26" s="64">
        <v>0</v>
      </c>
      <c r="I26" s="64">
        <v>0</v>
      </c>
      <c r="J26" s="235"/>
    </row>
    <row r="27" spans="1:11" ht="33.75" customHeight="1">
      <c r="A27" s="232"/>
      <c r="B27" s="59">
        <v>903</v>
      </c>
      <c r="C27" s="60" t="s">
        <v>29</v>
      </c>
      <c r="D27" s="60" t="s">
        <v>32</v>
      </c>
      <c r="E27" s="61" t="s">
        <v>43</v>
      </c>
      <c r="F27" s="152" t="s">
        <v>44</v>
      </c>
      <c r="G27" s="63">
        <v>-10</v>
      </c>
      <c r="H27" s="64">
        <v>0</v>
      </c>
      <c r="I27" s="64">
        <v>0</v>
      </c>
      <c r="J27" s="236"/>
    </row>
    <row r="28" spans="1:11" ht="44.25" customHeight="1">
      <c r="A28" s="232"/>
      <c r="B28" s="75">
        <v>903</v>
      </c>
      <c r="C28" s="114" t="s">
        <v>29</v>
      </c>
      <c r="D28" s="114" t="s">
        <v>32</v>
      </c>
      <c r="E28" s="115" t="s">
        <v>87</v>
      </c>
      <c r="F28" s="116" t="s">
        <v>23</v>
      </c>
      <c r="G28" s="79">
        <v>-149.30000000000001</v>
      </c>
      <c r="H28" s="74">
        <v>0</v>
      </c>
      <c r="I28" s="74">
        <v>0</v>
      </c>
      <c r="J28" s="139" t="s">
        <v>88</v>
      </c>
    </row>
    <row r="29" spans="1:11" ht="36.75" customHeight="1">
      <c r="A29" s="232"/>
      <c r="B29" s="59">
        <v>903</v>
      </c>
      <c r="C29" s="114" t="s">
        <v>29</v>
      </c>
      <c r="D29" s="114" t="s">
        <v>29</v>
      </c>
      <c r="E29" s="115" t="s">
        <v>91</v>
      </c>
      <c r="F29" s="116" t="s">
        <v>23</v>
      </c>
      <c r="G29" s="79">
        <v>832.1</v>
      </c>
      <c r="H29" s="74">
        <v>0</v>
      </c>
      <c r="I29" s="74">
        <v>0</v>
      </c>
      <c r="J29" s="139" t="s">
        <v>113</v>
      </c>
    </row>
    <row r="30" spans="1:11" ht="31.5" customHeight="1">
      <c r="A30" s="232"/>
      <c r="B30" s="75">
        <v>903</v>
      </c>
      <c r="C30" s="114" t="s">
        <v>29</v>
      </c>
      <c r="D30" s="114" t="s">
        <v>29</v>
      </c>
      <c r="E30" s="115" t="s">
        <v>58</v>
      </c>
      <c r="F30" s="116" t="s">
        <v>23</v>
      </c>
      <c r="G30" s="79">
        <v>16</v>
      </c>
      <c r="H30" s="74">
        <v>0</v>
      </c>
      <c r="I30" s="74">
        <v>0</v>
      </c>
      <c r="J30" s="139" t="s">
        <v>73</v>
      </c>
    </row>
    <row r="31" spans="1:11" ht="31.5" customHeight="1">
      <c r="A31" s="232"/>
      <c r="B31" s="59">
        <v>903</v>
      </c>
      <c r="C31" s="114" t="s">
        <v>29</v>
      </c>
      <c r="D31" s="114" t="s">
        <v>85</v>
      </c>
      <c r="E31" s="115" t="s">
        <v>101</v>
      </c>
      <c r="F31" s="116" t="s">
        <v>22</v>
      </c>
      <c r="G31" s="79">
        <v>72</v>
      </c>
      <c r="H31" s="74">
        <v>0</v>
      </c>
      <c r="I31" s="74">
        <v>0</v>
      </c>
      <c r="J31" s="208" t="s">
        <v>102</v>
      </c>
    </row>
    <row r="32" spans="1:11" ht="44.25" customHeight="1">
      <c r="A32" s="232"/>
      <c r="B32" s="59">
        <v>903</v>
      </c>
      <c r="C32" s="114" t="s">
        <v>29</v>
      </c>
      <c r="D32" s="114" t="s">
        <v>85</v>
      </c>
      <c r="E32" s="115" t="s">
        <v>101</v>
      </c>
      <c r="F32" s="116" t="s">
        <v>23</v>
      </c>
      <c r="G32" s="79">
        <v>-168.4</v>
      </c>
      <c r="H32" s="74">
        <v>0</v>
      </c>
      <c r="I32" s="74">
        <v>0</v>
      </c>
      <c r="J32" s="233"/>
    </row>
    <row r="33" spans="1:12" ht="44.25" customHeight="1">
      <c r="A33" s="232"/>
      <c r="B33" s="75">
        <v>903</v>
      </c>
      <c r="C33" s="114" t="s">
        <v>29</v>
      </c>
      <c r="D33" s="114" t="s">
        <v>85</v>
      </c>
      <c r="E33" s="115" t="s">
        <v>101</v>
      </c>
      <c r="F33" s="116" t="s">
        <v>31</v>
      </c>
      <c r="G33" s="79">
        <v>40.799999999999997</v>
      </c>
      <c r="H33" s="74">
        <v>0</v>
      </c>
      <c r="I33" s="74">
        <v>0</v>
      </c>
      <c r="J33" s="209"/>
    </row>
    <row r="34" spans="1:12" ht="47.25" customHeight="1">
      <c r="A34" s="232"/>
      <c r="B34" s="75">
        <v>903</v>
      </c>
      <c r="C34" s="114" t="s">
        <v>29</v>
      </c>
      <c r="D34" s="114" t="s">
        <v>85</v>
      </c>
      <c r="E34" s="115" t="s">
        <v>86</v>
      </c>
      <c r="F34" s="116" t="s">
        <v>22</v>
      </c>
      <c r="G34" s="79">
        <v>523</v>
      </c>
      <c r="H34" s="74">
        <v>0</v>
      </c>
      <c r="I34" s="74">
        <v>0</v>
      </c>
      <c r="J34" s="121" t="s">
        <v>89</v>
      </c>
      <c r="L34" s="53"/>
    </row>
    <row r="35" spans="1:12" ht="88.5" hidden="1" customHeight="1">
      <c r="A35" s="158"/>
      <c r="B35" s="75"/>
      <c r="C35" s="114"/>
      <c r="D35" s="114"/>
      <c r="E35" s="115"/>
      <c r="F35" s="116"/>
      <c r="G35" s="79"/>
      <c r="H35" s="74"/>
      <c r="I35" s="74"/>
      <c r="J35" s="121"/>
    </row>
    <row r="36" spans="1:12" ht="88.5" hidden="1" customHeight="1">
      <c r="A36" s="158"/>
      <c r="B36" s="75"/>
      <c r="C36" s="76"/>
      <c r="D36" s="76"/>
      <c r="E36" s="77"/>
      <c r="F36" s="78"/>
      <c r="G36" s="79"/>
      <c r="H36" s="74"/>
      <c r="I36" s="74"/>
      <c r="J36" s="121"/>
    </row>
    <row r="37" spans="1:12" ht="88.5" hidden="1" customHeight="1">
      <c r="A37" s="159"/>
      <c r="B37" s="75"/>
      <c r="C37" s="76"/>
      <c r="D37" s="76"/>
      <c r="E37" s="77"/>
      <c r="F37" s="78"/>
      <c r="G37" s="79"/>
      <c r="H37" s="74"/>
      <c r="I37" s="74"/>
      <c r="J37" s="121"/>
    </row>
    <row r="38" spans="1:12" ht="54.75" hidden="1" customHeight="1">
      <c r="A38" s="245" t="s">
        <v>34</v>
      </c>
      <c r="B38" s="80"/>
      <c r="C38" s="81"/>
      <c r="D38" s="81"/>
      <c r="E38" s="81"/>
      <c r="F38" s="82"/>
      <c r="G38" s="79"/>
      <c r="H38" s="79"/>
      <c r="I38" s="79"/>
      <c r="J38" s="125"/>
    </row>
    <row r="39" spans="1:12" ht="54.75" hidden="1" customHeight="1">
      <c r="A39" s="246"/>
      <c r="B39" s="80"/>
      <c r="C39" s="81"/>
      <c r="D39" s="81"/>
      <c r="E39" s="81"/>
      <c r="F39" s="82"/>
      <c r="G39" s="79"/>
      <c r="H39" s="79"/>
      <c r="I39" s="79"/>
      <c r="J39" s="126"/>
    </row>
    <row r="40" spans="1:12" ht="73.5" hidden="1" customHeight="1">
      <c r="A40" s="247"/>
      <c r="B40" s="80"/>
      <c r="C40" s="81"/>
      <c r="D40" s="81"/>
      <c r="E40" s="81"/>
      <c r="F40" s="82"/>
      <c r="G40" s="79"/>
      <c r="H40" s="79"/>
      <c r="I40" s="79"/>
      <c r="J40" s="125"/>
    </row>
    <row r="41" spans="1:12" ht="26.25" customHeight="1">
      <c r="A41" s="252" t="s">
        <v>117</v>
      </c>
      <c r="B41" s="80">
        <v>912</v>
      </c>
      <c r="C41" s="155" t="s">
        <v>20</v>
      </c>
      <c r="D41" s="155" t="s">
        <v>21</v>
      </c>
      <c r="E41" s="155" t="s">
        <v>96</v>
      </c>
      <c r="F41" s="156" t="s">
        <v>23</v>
      </c>
      <c r="G41" s="79">
        <v>-50</v>
      </c>
      <c r="H41" s="79">
        <v>0</v>
      </c>
      <c r="I41" s="79">
        <v>0</v>
      </c>
      <c r="J41" s="130" t="s">
        <v>95</v>
      </c>
    </row>
    <row r="42" spans="1:12" ht="81.75" customHeight="1">
      <c r="A42" s="253"/>
      <c r="B42" s="80">
        <v>912</v>
      </c>
      <c r="C42" s="155" t="s">
        <v>24</v>
      </c>
      <c r="D42" s="155" t="s">
        <v>20</v>
      </c>
      <c r="E42" s="155" t="s">
        <v>105</v>
      </c>
      <c r="F42" s="156" t="s">
        <v>25</v>
      </c>
      <c r="G42" s="79">
        <v>50</v>
      </c>
      <c r="H42" s="79">
        <v>0</v>
      </c>
      <c r="I42" s="79">
        <v>0</v>
      </c>
      <c r="J42" s="130" t="s">
        <v>106</v>
      </c>
    </row>
    <row r="43" spans="1:12" ht="36" customHeight="1">
      <c r="A43" s="237" t="s">
        <v>108</v>
      </c>
      <c r="B43" s="83">
        <v>936</v>
      </c>
      <c r="C43" s="84" t="s">
        <v>20</v>
      </c>
      <c r="D43" s="84" t="s">
        <v>28</v>
      </c>
      <c r="E43" s="84" t="s">
        <v>55</v>
      </c>
      <c r="F43" s="156" t="s">
        <v>22</v>
      </c>
      <c r="G43" s="73">
        <v>1200</v>
      </c>
      <c r="H43" s="79">
        <v>0</v>
      </c>
      <c r="I43" s="79">
        <v>0</v>
      </c>
      <c r="J43" s="141" t="s">
        <v>69</v>
      </c>
      <c r="L43" s="199"/>
    </row>
    <row r="44" spans="1:12" ht="30" customHeight="1">
      <c r="A44" s="238"/>
      <c r="B44" s="83">
        <v>936</v>
      </c>
      <c r="C44" s="155" t="s">
        <v>20</v>
      </c>
      <c r="D44" s="155" t="s">
        <v>21</v>
      </c>
      <c r="E44" s="155" t="s">
        <v>96</v>
      </c>
      <c r="F44" s="156" t="s">
        <v>23</v>
      </c>
      <c r="G44" s="73">
        <v>320</v>
      </c>
      <c r="H44" s="79">
        <v>-70</v>
      </c>
      <c r="I44" s="79">
        <v>0</v>
      </c>
      <c r="J44" s="141" t="s">
        <v>95</v>
      </c>
    </row>
    <row r="45" spans="1:12" ht="40.5" customHeight="1">
      <c r="A45" s="238"/>
      <c r="B45" s="83">
        <v>936</v>
      </c>
      <c r="C45" s="155" t="s">
        <v>26</v>
      </c>
      <c r="D45" s="155" t="s">
        <v>136</v>
      </c>
      <c r="E45" s="155" t="s">
        <v>144</v>
      </c>
      <c r="F45" s="156" t="s">
        <v>25</v>
      </c>
      <c r="G45" s="73">
        <v>-30</v>
      </c>
      <c r="H45" s="79">
        <v>0</v>
      </c>
      <c r="I45" s="79">
        <v>0</v>
      </c>
      <c r="J45" s="141" t="s">
        <v>143</v>
      </c>
    </row>
    <row r="46" spans="1:12" ht="30" customHeight="1">
      <c r="A46" s="238"/>
      <c r="B46" s="83">
        <v>936</v>
      </c>
      <c r="C46" s="155" t="s">
        <v>27</v>
      </c>
      <c r="D46" s="155" t="s">
        <v>26</v>
      </c>
      <c r="E46" s="155" t="s">
        <v>141</v>
      </c>
      <c r="F46" s="156" t="s">
        <v>23</v>
      </c>
      <c r="G46" s="73">
        <v>40</v>
      </c>
      <c r="H46" s="79">
        <v>0</v>
      </c>
      <c r="I46" s="79">
        <v>0</v>
      </c>
      <c r="J46" s="141" t="s">
        <v>142</v>
      </c>
    </row>
    <row r="47" spans="1:12" ht="48.75" customHeight="1">
      <c r="A47" s="248"/>
      <c r="B47" s="86">
        <v>936</v>
      </c>
      <c r="C47" s="84" t="s">
        <v>27</v>
      </c>
      <c r="D47" s="155" t="s">
        <v>26</v>
      </c>
      <c r="E47" s="84" t="s">
        <v>53</v>
      </c>
      <c r="F47" s="85" t="s">
        <v>23</v>
      </c>
      <c r="G47" s="73">
        <f>530-320</f>
        <v>210</v>
      </c>
      <c r="H47" s="79">
        <v>0</v>
      </c>
      <c r="I47" s="79">
        <v>0</v>
      </c>
      <c r="J47" s="119" t="s">
        <v>70</v>
      </c>
    </row>
    <row r="48" spans="1:12" ht="43.5" customHeight="1">
      <c r="A48" s="248"/>
      <c r="B48" s="86">
        <v>936</v>
      </c>
      <c r="C48" s="84" t="s">
        <v>27</v>
      </c>
      <c r="D48" s="84" t="s">
        <v>26</v>
      </c>
      <c r="E48" s="84" t="s">
        <v>56</v>
      </c>
      <c r="F48" s="85" t="s">
        <v>23</v>
      </c>
      <c r="G48" s="73">
        <v>-700</v>
      </c>
      <c r="H48" s="79">
        <v>0</v>
      </c>
      <c r="I48" s="79">
        <v>0</v>
      </c>
      <c r="J48" s="117" t="s">
        <v>120</v>
      </c>
    </row>
    <row r="49" spans="1:10" ht="30" customHeight="1">
      <c r="A49" s="248"/>
      <c r="B49" s="86">
        <v>936</v>
      </c>
      <c r="C49" s="84" t="s">
        <v>28</v>
      </c>
      <c r="D49" s="84" t="s">
        <v>20</v>
      </c>
      <c r="E49" s="84" t="s">
        <v>45</v>
      </c>
      <c r="F49" s="85" t="s">
        <v>46</v>
      </c>
      <c r="G49" s="73">
        <v>-200</v>
      </c>
      <c r="H49" s="79">
        <v>0</v>
      </c>
      <c r="I49" s="79">
        <v>0</v>
      </c>
      <c r="J49" s="117" t="s">
        <v>72</v>
      </c>
    </row>
    <row r="50" spans="1:10" ht="30.75" customHeight="1">
      <c r="A50" s="248"/>
      <c r="B50" s="86">
        <v>936</v>
      </c>
      <c r="C50" s="84" t="s">
        <v>47</v>
      </c>
      <c r="D50" s="84" t="s">
        <v>21</v>
      </c>
      <c r="E50" s="84" t="s">
        <v>81</v>
      </c>
      <c r="F50" s="85" t="s">
        <v>22</v>
      </c>
      <c r="G50" s="73">
        <v>800</v>
      </c>
      <c r="H50" s="79">
        <v>0</v>
      </c>
      <c r="I50" s="79">
        <v>0</v>
      </c>
      <c r="J50" s="117" t="s">
        <v>83</v>
      </c>
    </row>
    <row r="51" spans="1:10" ht="19.5" customHeight="1">
      <c r="A51" s="248"/>
      <c r="B51" s="86">
        <v>936</v>
      </c>
      <c r="C51" s="155" t="s">
        <v>20</v>
      </c>
      <c r="D51" s="155" t="s">
        <v>28</v>
      </c>
      <c r="E51" s="84" t="s">
        <v>82</v>
      </c>
      <c r="F51" s="85" t="s">
        <v>23</v>
      </c>
      <c r="G51" s="73">
        <f>7945.8-2500-67+487</f>
        <v>5865.8</v>
      </c>
      <c r="H51" s="79">
        <v>0</v>
      </c>
      <c r="I51" s="79">
        <v>0</v>
      </c>
      <c r="J51" s="227" t="s">
        <v>84</v>
      </c>
    </row>
    <row r="52" spans="1:10" ht="20.25" customHeight="1">
      <c r="A52" s="248"/>
      <c r="B52" s="86">
        <v>936</v>
      </c>
      <c r="C52" s="155" t="s">
        <v>20</v>
      </c>
      <c r="D52" s="155" t="s">
        <v>28</v>
      </c>
      <c r="E52" s="155" t="s">
        <v>82</v>
      </c>
      <c r="F52" s="156" t="s">
        <v>121</v>
      </c>
      <c r="G52" s="73">
        <v>150</v>
      </c>
      <c r="H52" s="79">
        <v>0</v>
      </c>
      <c r="I52" s="79">
        <v>0</v>
      </c>
      <c r="J52" s="231"/>
    </row>
    <row r="53" spans="1:10" ht="24.75" customHeight="1">
      <c r="A53" s="248"/>
      <c r="B53" s="86">
        <v>936</v>
      </c>
      <c r="C53" s="155" t="s">
        <v>20</v>
      </c>
      <c r="D53" s="155" t="s">
        <v>28</v>
      </c>
      <c r="E53" s="155" t="s">
        <v>82</v>
      </c>
      <c r="F53" s="156" t="s">
        <v>44</v>
      </c>
      <c r="G53" s="73">
        <v>60</v>
      </c>
      <c r="H53" s="79">
        <v>0</v>
      </c>
      <c r="I53" s="79">
        <v>0</v>
      </c>
      <c r="J53" s="231"/>
    </row>
    <row r="54" spans="1:10" ht="24" customHeight="1">
      <c r="A54" s="248"/>
      <c r="B54" s="86">
        <v>936</v>
      </c>
      <c r="C54" s="155" t="s">
        <v>27</v>
      </c>
      <c r="D54" s="155" t="s">
        <v>32</v>
      </c>
      <c r="E54" s="155" t="s">
        <v>82</v>
      </c>
      <c r="F54" s="156" t="s">
        <v>23</v>
      </c>
      <c r="G54" s="73">
        <v>-749</v>
      </c>
      <c r="H54" s="79">
        <v>0</v>
      </c>
      <c r="I54" s="79">
        <v>0</v>
      </c>
      <c r="J54" s="228"/>
    </row>
    <row r="55" spans="1:10" ht="24" customHeight="1">
      <c r="A55" s="248"/>
      <c r="B55" s="86">
        <v>936</v>
      </c>
      <c r="C55" s="155" t="s">
        <v>20</v>
      </c>
      <c r="D55" s="155" t="s">
        <v>28</v>
      </c>
      <c r="E55" s="155" t="s">
        <v>127</v>
      </c>
      <c r="F55" s="156" t="s">
        <v>22</v>
      </c>
      <c r="G55" s="73">
        <v>0.4</v>
      </c>
      <c r="H55" s="79">
        <v>0</v>
      </c>
      <c r="I55" s="79">
        <v>0</v>
      </c>
      <c r="J55" s="227" t="s">
        <v>119</v>
      </c>
    </row>
    <row r="56" spans="1:10" ht="31.5" customHeight="1">
      <c r="A56" s="248"/>
      <c r="B56" s="86">
        <v>936</v>
      </c>
      <c r="C56" s="155" t="s">
        <v>20</v>
      </c>
      <c r="D56" s="155" t="s">
        <v>28</v>
      </c>
      <c r="E56" s="155" t="s">
        <v>127</v>
      </c>
      <c r="F56" s="156" t="s">
        <v>23</v>
      </c>
      <c r="G56" s="73">
        <v>624</v>
      </c>
      <c r="H56" s="79">
        <v>0</v>
      </c>
      <c r="I56" s="79">
        <v>0</v>
      </c>
      <c r="J56" s="231"/>
    </row>
    <row r="57" spans="1:10" ht="26.25" customHeight="1">
      <c r="A57" s="248"/>
      <c r="B57" s="86">
        <v>936</v>
      </c>
      <c r="C57" s="155" t="s">
        <v>20</v>
      </c>
      <c r="D57" s="155" t="s">
        <v>28</v>
      </c>
      <c r="E57" s="155" t="s">
        <v>127</v>
      </c>
      <c r="F57" s="156" t="s">
        <v>44</v>
      </c>
      <c r="G57" s="73">
        <v>2</v>
      </c>
      <c r="H57" s="79">
        <v>0</v>
      </c>
      <c r="I57" s="79">
        <v>0</v>
      </c>
      <c r="J57" s="228"/>
    </row>
    <row r="58" spans="1:10" ht="39" customHeight="1">
      <c r="A58" s="248"/>
      <c r="B58" s="86">
        <v>936</v>
      </c>
      <c r="C58" s="155" t="s">
        <v>20</v>
      </c>
      <c r="D58" s="155" t="s">
        <v>28</v>
      </c>
      <c r="E58" s="155" t="s">
        <v>56</v>
      </c>
      <c r="F58" s="156" t="s">
        <v>23</v>
      </c>
      <c r="G58" s="73">
        <v>209</v>
      </c>
      <c r="H58" s="79">
        <v>0</v>
      </c>
      <c r="I58" s="79">
        <v>0</v>
      </c>
      <c r="J58" s="157" t="s">
        <v>71</v>
      </c>
    </row>
    <row r="59" spans="1:10" ht="26.25" customHeight="1">
      <c r="A59" s="248"/>
      <c r="B59" s="86">
        <v>936</v>
      </c>
      <c r="C59" s="155" t="s">
        <v>32</v>
      </c>
      <c r="D59" s="155" t="s">
        <v>26</v>
      </c>
      <c r="E59" s="155" t="s">
        <v>134</v>
      </c>
      <c r="F59" s="156" t="s">
        <v>23</v>
      </c>
      <c r="G59" s="73">
        <v>12.2</v>
      </c>
      <c r="H59" s="79">
        <v>0</v>
      </c>
      <c r="I59" s="79">
        <v>0</v>
      </c>
      <c r="J59" s="157" t="s">
        <v>135</v>
      </c>
    </row>
    <row r="60" spans="1:10" ht="26.25" customHeight="1">
      <c r="A60" s="248"/>
      <c r="B60" s="86">
        <v>936</v>
      </c>
      <c r="C60" s="155" t="s">
        <v>26</v>
      </c>
      <c r="D60" s="155" t="s">
        <v>24</v>
      </c>
      <c r="E60" s="155" t="s">
        <v>130</v>
      </c>
      <c r="F60" s="156" t="s">
        <v>23</v>
      </c>
      <c r="G60" s="73">
        <v>-699.9</v>
      </c>
      <c r="H60" s="79">
        <v>0</v>
      </c>
      <c r="I60" s="79">
        <v>0</v>
      </c>
      <c r="J60" s="157" t="s">
        <v>131</v>
      </c>
    </row>
    <row r="61" spans="1:10" ht="26.25" customHeight="1">
      <c r="A61" s="248"/>
      <c r="B61" s="86">
        <v>936</v>
      </c>
      <c r="C61" s="155" t="s">
        <v>26</v>
      </c>
      <c r="D61" s="155" t="s">
        <v>136</v>
      </c>
      <c r="E61" s="155" t="s">
        <v>137</v>
      </c>
      <c r="F61" s="156" t="s">
        <v>23</v>
      </c>
      <c r="G61" s="73">
        <v>270</v>
      </c>
      <c r="H61" s="79">
        <v>0</v>
      </c>
      <c r="I61" s="79">
        <v>0</v>
      </c>
      <c r="J61" s="157" t="s">
        <v>138</v>
      </c>
    </row>
    <row r="62" spans="1:10" ht="26.25" customHeight="1">
      <c r="A62" s="248"/>
      <c r="B62" s="86">
        <v>936</v>
      </c>
      <c r="C62" s="155" t="s">
        <v>21</v>
      </c>
      <c r="D62" s="155" t="s">
        <v>47</v>
      </c>
      <c r="E62" s="155" t="s">
        <v>128</v>
      </c>
      <c r="F62" s="156" t="s">
        <v>44</v>
      </c>
      <c r="G62" s="73">
        <v>470.7</v>
      </c>
      <c r="H62" s="79">
        <v>0</v>
      </c>
      <c r="I62" s="79">
        <v>0</v>
      </c>
      <c r="J62" s="157" t="s">
        <v>129</v>
      </c>
    </row>
    <row r="63" spans="1:10" ht="26.25" customHeight="1">
      <c r="A63" s="248"/>
      <c r="B63" s="86">
        <v>936</v>
      </c>
      <c r="C63" s="155" t="s">
        <v>21</v>
      </c>
      <c r="D63" s="155" t="s">
        <v>85</v>
      </c>
      <c r="E63" s="155" t="s">
        <v>155</v>
      </c>
      <c r="F63" s="156" t="s">
        <v>23</v>
      </c>
      <c r="G63" s="73">
        <v>1018</v>
      </c>
      <c r="H63" s="79">
        <v>0</v>
      </c>
      <c r="I63" s="79">
        <v>0</v>
      </c>
      <c r="J63" s="157" t="s">
        <v>156</v>
      </c>
    </row>
    <row r="64" spans="1:10" ht="26.25" customHeight="1">
      <c r="A64" s="248"/>
      <c r="B64" s="86">
        <v>936</v>
      </c>
      <c r="C64" s="155" t="s">
        <v>21</v>
      </c>
      <c r="D64" s="155" t="s">
        <v>124</v>
      </c>
      <c r="E64" s="155" t="s">
        <v>160</v>
      </c>
      <c r="F64" s="156" t="s">
        <v>44</v>
      </c>
      <c r="G64" s="73">
        <v>75</v>
      </c>
      <c r="H64" s="79">
        <v>0</v>
      </c>
      <c r="I64" s="79">
        <v>0</v>
      </c>
      <c r="J64" s="157" t="s">
        <v>159</v>
      </c>
    </row>
    <row r="65" spans="1:10" ht="32.25" customHeight="1">
      <c r="A65" s="248"/>
      <c r="B65" s="86">
        <v>936</v>
      </c>
      <c r="C65" s="155" t="s">
        <v>21</v>
      </c>
      <c r="D65" s="155" t="s">
        <v>124</v>
      </c>
      <c r="E65" s="155" t="s">
        <v>125</v>
      </c>
      <c r="F65" s="156" t="s">
        <v>23</v>
      </c>
      <c r="G65" s="73">
        <v>225</v>
      </c>
      <c r="H65" s="79">
        <v>0</v>
      </c>
      <c r="I65" s="79">
        <v>0</v>
      </c>
      <c r="J65" s="157" t="s">
        <v>126</v>
      </c>
    </row>
    <row r="66" spans="1:10" ht="32.25" customHeight="1">
      <c r="A66" s="248"/>
      <c r="B66" s="86">
        <v>936</v>
      </c>
      <c r="C66" s="155" t="s">
        <v>27</v>
      </c>
      <c r="D66" s="155" t="s">
        <v>20</v>
      </c>
      <c r="E66" s="155" t="s">
        <v>151</v>
      </c>
      <c r="F66" s="156" t="s">
        <v>23</v>
      </c>
      <c r="G66" s="73">
        <v>80</v>
      </c>
      <c r="H66" s="79">
        <v>0</v>
      </c>
      <c r="I66" s="79">
        <v>0</v>
      </c>
      <c r="J66" s="227" t="s">
        <v>152</v>
      </c>
    </row>
    <row r="67" spans="1:10" ht="32.25" customHeight="1">
      <c r="A67" s="248"/>
      <c r="B67" s="86">
        <v>936</v>
      </c>
      <c r="C67" s="155" t="s">
        <v>27</v>
      </c>
      <c r="D67" s="155" t="s">
        <v>20</v>
      </c>
      <c r="E67" s="155" t="s">
        <v>151</v>
      </c>
      <c r="F67" s="156" t="s">
        <v>121</v>
      </c>
      <c r="G67" s="73">
        <v>320</v>
      </c>
      <c r="H67" s="79">
        <v>0</v>
      </c>
      <c r="I67" s="79">
        <v>0</v>
      </c>
      <c r="J67" s="228"/>
    </row>
    <row r="68" spans="1:10" ht="32.25" customHeight="1">
      <c r="A68" s="248"/>
      <c r="B68" s="86">
        <v>936</v>
      </c>
      <c r="C68" s="155" t="s">
        <v>27</v>
      </c>
      <c r="D68" s="155" t="s">
        <v>20</v>
      </c>
      <c r="E68" s="155" t="s">
        <v>132</v>
      </c>
      <c r="F68" s="156" t="s">
        <v>23</v>
      </c>
      <c r="G68" s="73">
        <v>-20</v>
      </c>
      <c r="H68" s="79">
        <v>0</v>
      </c>
      <c r="I68" s="79">
        <v>0</v>
      </c>
      <c r="J68" s="227" t="s">
        <v>133</v>
      </c>
    </row>
    <row r="69" spans="1:10" ht="32.25" customHeight="1">
      <c r="A69" s="248"/>
      <c r="B69" s="86">
        <v>936</v>
      </c>
      <c r="C69" s="155" t="s">
        <v>27</v>
      </c>
      <c r="D69" s="155" t="s">
        <v>20</v>
      </c>
      <c r="E69" s="155" t="s">
        <v>132</v>
      </c>
      <c r="F69" s="156" t="s">
        <v>44</v>
      </c>
      <c r="G69" s="73">
        <v>20</v>
      </c>
      <c r="H69" s="79">
        <v>0</v>
      </c>
      <c r="I69" s="79">
        <v>0</v>
      </c>
      <c r="J69" s="228"/>
    </row>
    <row r="70" spans="1:10" ht="52.5" customHeight="1">
      <c r="A70" s="248"/>
      <c r="B70" s="86">
        <v>936</v>
      </c>
      <c r="C70" s="155" t="s">
        <v>27</v>
      </c>
      <c r="D70" s="155" t="s">
        <v>32</v>
      </c>
      <c r="E70" s="155" t="s">
        <v>153</v>
      </c>
      <c r="F70" s="156" t="s">
        <v>23</v>
      </c>
      <c r="G70" s="73">
        <v>43.6</v>
      </c>
      <c r="H70" s="79">
        <v>70</v>
      </c>
      <c r="I70" s="79">
        <v>0</v>
      </c>
      <c r="J70" s="157" t="s">
        <v>154</v>
      </c>
    </row>
    <row r="71" spans="1:10" ht="32.25" customHeight="1">
      <c r="A71" s="248"/>
      <c r="B71" s="86">
        <v>936</v>
      </c>
      <c r="C71" s="155" t="s">
        <v>27</v>
      </c>
      <c r="D71" s="155" t="s">
        <v>32</v>
      </c>
      <c r="E71" s="155" t="s">
        <v>146</v>
      </c>
      <c r="F71" s="156" t="s">
        <v>23</v>
      </c>
      <c r="G71" s="73">
        <v>330</v>
      </c>
      <c r="H71" s="79">
        <v>0</v>
      </c>
      <c r="I71" s="79">
        <v>0</v>
      </c>
      <c r="J71" s="157" t="s">
        <v>145</v>
      </c>
    </row>
    <row r="72" spans="1:10" ht="32.25" customHeight="1">
      <c r="A72" s="248"/>
      <c r="B72" s="86">
        <v>936</v>
      </c>
      <c r="C72" s="155" t="s">
        <v>27</v>
      </c>
      <c r="D72" s="155" t="s">
        <v>26</v>
      </c>
      <c r="E72" s="155" t="s">
        <v>122</v>
      </c>
      <c r="F72" s="156" t="s">
        <v>23</v>
      </c>
      <c r="G72" s="73">
        <v>616.6</v>
      </c>
      <c r="H72" s="79">
        <v>0</v>
      </c>
      <c r="I72" s="79">
        <v>0</v>
      </c>
      <c r="J72" s="157" t="s">
        <v>123</v>
      </c>
    </row>
    <row r="73" spans="1:10" ht="30.75" customHeight="1">
      <c r="A73" s="248"/>
      <c r="B73" s="86">
        <v>936</v>
      </c>
      <c r="C73" s="84" t="s">
        <v>27</v>
      </c>
      <c r="D73" s="84" t="s">
        <v>26</v>
      </c>
      <c r="E73" s="84" t="s">
        <v>90</v>
      </c>
      <c r="F73" s="85" t="s">
        <v>23</v>
      </c>
      <c r="G73" s="73">
        <v>-284.60000000000002</v>
      </c>
      <c r="H73" s="79">
        <v>0</v>
      </c>
      <c r="I73" s="79">
        <v>0</v>
      </c>
      <c r="J73" s="117" t="s">
        <v>92</v>
      </c>
    </row>
    <row r="74" spans="1:10" ht="39" customHeight="1">
      <c r="A74" s="248"/>
      <c r="B74" s="86">
        <v>936</v>
      </c>
      <c r="C74" s="155" t="s">
        <v>51</v>
      </c>
      <c r="D74" s="155" t="s">
        <v>27</v>
      </c>
      <c r="E74" s="155" t="s">
        <v>149</v>
      </c>
      <c r="F74" s="156" t="s">
        <v>23</v>
      </c>
      <c r="G74" s="73">
        <v>1002.8</v>
      </c>
      <c r="H74" s="79">
        <v>0</v>
      </c>
      <c r="I74" s="79">
        <v>0</v>
      </c>
      <c r="J74" s="117" t="s">
        <v>150</v>
      </c>
    </row>
    <row r="75" spans="1:10" ht="30.75" customHeight="1">
      <c r="A75" s="248"/>
      <c r="B75" s="86">
        <v>936</v>
      </c>
      <c r="C75" s="155" t="s">
        <v>29</v>
      </c>
      <c r="D75" s="155" t="s">
        <v>29</v>
      </c>
      <c r="E75" s="155" t="s">
        <v>139</v>
      </c>
      <c r="F75" s="156" t="s">
        <v>23</v>
      </c>
      <c r="G75" s="73">
        <v>30</v>
      </c>
      <c r="H75" s="79">
        <v>0</v>
      </c>
      <c r="I75" s="79">
        <v>0</v>
      </c>
      <c r="J75" s="117" t="s">
        <v>140</v>
      </c>
    </row>
    <row r="76" spans="1:10" ht="42" customHeight="1">
      <c r="A76" s="248"/>
      <c r="B76" s="86">
        <v>936</v>
      </c>
      <c r="C76" s="84" t="s">
        <v>29</v>
      </c>
      <c r="D76" s="84" t="s">
        <v>29</v>
      </c>
      <c r="E76" s="84" t="s">
        <v>91</v>
      </c>
      <c r="F76" s="85" t="s">
        <v>23</v>
      </c>
      <c r="G76" s="73">
        <v>-632.1</v>
      </c>
      <c r="H76" s="79">
        <v>0</v>
      </c>
      <c r="I76" s="79">
        <v>0</v>
      </c>
      <c r="J76" s="117" t="s">
        <v>93</v>
      </c>
    </row>
    <row r="77" spans="1:10" ht="42" customHeight="1">
      <c r="A77" s="248"/>
      <c r="B77" s="86">
        <v>936</v>
      </c>
      <c r="C77" s="84" t="s">
        <v>29</v>
      </c>
      <c r="D77" s="84" t="s">
        <v>29</v>
      </c>
      <c r="E77" s="84" t="s">
        <v>58</v>
      </c>
      <c r="F77" s="85" t="s">
        <v>23</v>
      </c>
      <c r="G77" s="73">
        <v>-16</v>
      </c>
      <c r="H77" s="79">
        <v>0</v>
      </c>
      <c r="I77" s="79">
        <v>0</v>
      </c>
      <c r="J77" s="160" t="s">
        <v>73</v>
      </c>
    </row>
    <row r="78" spans="1:10" ht="42" customHeight="1">
      <c r="A78" s="248"/>
      <c r="B78" s="86">
        <v>936</v>
      </c>
      <c r="C78" s="155" t="s">
        <v>24</v>
      </c>
      <c r="D78" s="155" t="s">
        <v>26</v>
      </c>
      <c r="E78" s="155" t="s">
        <v>147</v>
      </c>
      <c r="F78" s="156" t="s">
        <v>25</v>
      </c>
      <c r="G78" s="73">
        <v>2371.1</v>
      </c>
      <c r="H78" s="79">
        <v>0</v>
      </c>
      <c r="I78" s="79">
        <v>0</v>
      </c>
      <c r="J78" s="160" t="s">
        <v>148</v>
      </c>
    </row>
    <row r="79" spans="1:10" ht="36.75" customHeight="1">
      <c r="A79" s="249" t="s">
        <v>161</v>
      </c>
      <c r="B79" s="86">
        <v>980</v>
      </c>
      <c r="C79" s="109" t="s">
        <v>20</v>
      </c>
      <c r="D79" s="109" t="s">
        <v>28</v>
      </c>
      <c r="E79" s="109" t="s">
        <v>82</v>
      </c>
      <c r="F79" s="111" t="s">
        <v>23</v>
      </c>
      <c r="G79" s="73">
        <f>588.6+200</f>
        <v>788.6</v>
      </c>
      <c r="H79" s="79">
        <v>0</v>
      </c>
      <c r="I79" s="79">
        <v>0</v>
      </c>
      <c r="J79" s="119" t="s">
        <v>84</v>
      </c>
    </row>
    <row r="80" spans="1:10" ht="42" customHeight="1">
      <c r="A80" s="250"/>
      <c r="B80" s="86">
        <v>980</v>
      </c>
      <c r="C80" s="109" t="s">
        <v>20</v>
      </c>
      <c r="D80" s="109" t="s">
        <v>28</v>
      </c>
      <c r="E80" s="109" t="s">
        <v>118</v>
      </c>
      <c r="F80" s="111" t="s">
        <v>22</v>
      </c>
      <c r="G80" s="73">
        <v>401.8</v>
      </c>
      <c r="H80" s="79">
        <v>0</v>
      </c>
      <c r="I80" s="79">
        <v>0</v>
      </c>
      <c r="J80" s="119" t="s">
        <v>119</v>
      </c>
    </row>
    <row r="81" spans="1:13" ht="18.75" customHeight="1">
      <c r="A81" s="250"/>
      <c r="B81" s="86">
        <v>980</v>
      </c>
      <c r="C81" s="109" t="s">
        <v>20</v>
      </c>
      <c r="D81" s="109" t="s">
        <v>28</v>
      </c>
      <c r="E81" s="109" t="s">
        <v>90</v>
      </c>
      <c r="F81" s="111" t="s">
        <v>22</v>
      </c>
      <c r="G81" s="73">
        <v>353.1</v>
      </c>
      <c r="H81" s="79">
        <v>0</v>
      </c>
      <c r="I81" s="79">
        <v>0</v>
      </c>
      <c r="J81" s="229" t="s">
        <v>92</v>
      </c>
    </row>
    <row r="82" spans="1:13" ht="18" customHeight="1">
      <c r="A82" s="251"/>
      <c r="B82" s="87">
        <v>980</v>
      </c>
      <c r="C82" s="109" t="s">
        <v>20</v>
      </c>
      <c r="D82" s="109" t="s">
        <v>28</v>
      </c>
      <c r="E82" s="109" t="s">
        <v>90</v>
      </c>
      <c r="F82" s="111" t="s">
        <v>23</v>
      </c>
      <c r="G82" s="79">
        <f>650-600</f>
        <v>50</v>
      </c>
      <c r="H82" s="79">
        <v>0</v>
      </c>
      <c r="I82" s="79">
        <v>0</v>
      </c>
      <c r="J82" s="230"/>
    </row>
    <row r="83" spans="1:13" ht="42.75" customHeight="1">
      <c r="A83" s="251"/>
      <c r="B83" s="87">
        <v>980</v>
      </c>
      <c r="C83" s="109" t="s">
        <v>26</v>
      </c>
      <c r="D83" s="109" t="s">
        <v>24</v>
      </c>
      <c r="E83" s="109" t="s">
        <v>87</v>
      </c>
      <c r="F83" s="111" t="s">
        <v>23</v>
      </c>
      <c r="G83" s="79">
        <v>-293.5</v>
      </c>
      <c r="H83" s="79">
        <v>0</v>
      </c>
      <c r="I83" s="79">
        <v>0</v>
      </c>
      <c r="J83" s="161" t="s">
        <v>88</v>
      </c>
    </row>
    <row r="84" spans="1:13" ht="27" customHeight="1">
      <c r="A84" s="251"/>
      <c r="B84" s="87">
        <v>980</v>
      </c>
      <c r="C84" s="109" t="s">
        <v>27</v>
      </c>
      <c r="D84" s="109" t="s">
        <v>26</v>
      </c>
      <c r="E84" s="109" t="s">
        <v>141</v>
      </c>
      <c r="F84" s="111" t="s">
        <v>23</v>
      </c>
      <c r="G84" s="79">
        <v>-500</v>
      </c>
      <c r="H84" s="79">
        <v>0</v>
      </c>
      <c r="I84" s="79">
        <v>0</v>
      </c>
      <c r="J84" s="161" t="s">
        <v>142</v>
      </c>
    </row>
    <row r="85" spans="1:13" ht="39.75" customHeight="1">
      <c r="A85" s="251"/>
      <c r="B85" s="87">
        <v>980</v>
      </c>
      <c r="C85" s="109" t="s">
        <v>51</v>
      </c>
      <c r="D85" s="109" t="s">
        <v>27</v>
      </c>
      <c r="E85" s="109" t="s">
        <v>149</v>
      </c>
      <c r="F85" s="111" t="s">
        <v>23</v>
      </c>
      <c r="G85" s="79">
        <v>350</v>
      </c>
      <c r="H85" s="79">
        <v>0</v>
      </c>
      <c r="I85" s="79">
        <v>0</v>
      </c>
      <c r="J85" s="161" t="s">
        <v>150</v>
      </c>
    </row>
    <row r="86" spans="1:13" ht="31.5" customHeight="1">
      <c r="A86" s="251"/>
      <c r="B86" s="87">
        <v>980</v>
      </c>
      <c r="C86" s="109" t="s">
        <v>21</v>
      </c>
      <c r="D86" s="109" t="s">
        <v>85</v>
      </c>
      <c r="E86" s="109" t="s">
        <v>155</v>
      </c>
      <c r="F86" s="111" t="s">
        <v>23</v>
      </c>
      <c r="G86" s="79">
        <v>20.6</v>
      </c>
      <c r="H86" s="79">
        <v>0</v>
      </c>
      <c r="I86" s="79">
        <v>0</v>
      </c>
      <c r="J86" s="161" t="s">
        <v>156</v>
      </c>
    </row>
    <row r="87" spans="1:13" ht="39.75" customHeight="1">
      <c r="A87" s="251"/>
      <c r="B87" s="87">
        <v>980</v>
      </c>
      <c r="C87" s="109" t="s">
        <v>21</v>
      </c>
      <c r="D87" s="109" t="s">
        <v>85</v>
      </c>
      <c r="E87" s="109" t="s">
        <v>162</v>
      </c>
      <c r="F87" s="111" t="s">
        <v>23</v>
      </c>
      <c r="G87" s="79">
        <v>0.4</v>
      </c>
      <c r="H87" s="79">
        <v>0</v>
      </c>
      <c r="I87" s="79">
        <v>0</v>
      </c>
      <c r="J87" s="161" t="s">
        <v>163</v>
      </c>
      <c r="L87" s="53"/>
    </row>
    <row r="88" spans="1:13" ht="37.5" hidden="1" customHeight="1">
      <c r="A88" s="90" t="s">
        <v>48</v>
      </c>
      <c r="B88" s="87"/>
      <c r="C88" s="88"/>
      <c r="D88" s="88"/>
      <c r="E88" s="88"/>
      <c r="F88" s="89"/>
      <c r="G88" s="79"/>
      <c r="H88" s="79"/>
      <c r="I88" s="79"/>
      <c r="J88" s="117"/>
    </row>
    <row r="89" spans="1:13" ht="72.75" hidden="1" customHeight="1">
      <c r="A89" s="243" t="s">
        <v>35</v>
      </c>
      <c r="B89" s="91"/>
      <c r="C89" s="92"/>
      <c r="D89" s="92"/>
      <c r="E89" s="93"/>
      <c r="F89" s="92"/>
      <c r="G89" s="94"/>
      <c r="H89" s="95"/>
      <c r="I89" s="95"/>
      <c r="J89" s="131"/>
    </row>
    <row r="90" spans="1:13" ht="56.25" hidden="1" customHeight="1">
      <c r="A90" s="244"/>
      <c r="B90" s="97"/>
      <c r="C90" s="98"/>
      <c r="D90" s="98"/>
      <c r="E90" s="99"/>
      <c r="F90" s="98"/>
      <c r="G90" s="96"/>
      <c r="H90" s="96"/>
      <c r="I90" s="96"/>
      <c r="J90" s="122"/>
    </row>
    <row r="91" spans="1:13" ht="27.75" customHeight="1">
      <c r="A91" s="240" t="s">
        <v>49</v>
      </c>
      <c r="B91" s="241"/>
      <c r="C91" s="241"/>
      <c r="D91" s="241"/>
      <c r="E91" s="241"/>
      <c r="F91" s="242"/>
      <c r="G91" s="100">
        <f>SUM(G5:G87)</f>
        <v>22352.599999999995</v>
      </c>
      <c r="H91" s="100">
        <f>SUM(H18:H90)</f>
        <v>0</v>
      </c>
      <c r="I91" s="100">
        <f>SUM(I18:I90)</f>
        <v>0</v>
      </c>
      <c r="J91" s="120"/>
    </row>
    <row r="92" spans="1:13" ht="15.75">
      <c r="G92" s="1"/>
      <c r="H92" s="1"/>
      <c r="I92" s="1"/>
      <c r="J92" s="123"/>
      <c r="K92" s="101"/>
    </row>
    <row r="94" spans="1:13">
      <c r="G94" s="1"/>
      <c r="H94" s="1"/>
      <c r="I94" s="1"/>
      <c r="J94" s="2"/>
      <c r="K94" s="101"/>
      <c r="L94" s="101"/>
    </row>
    <row r="95" spans="1:13">
      <c r="G95" s="1"/>
      <c r="H95" s="1"/>
      <c r="I95" s="1"/>
      <c r="J95" s="2"/>
      <c r="K95" s="101"/>
      <c r="L95" s="101"/>
    </row>
    <row r="96" spans="1:13">
      <c r="G96" s="1"/>
      <c r="H96" s="1"/>
      <c r="I96" s="1"/>
      <c r="J96" s="2"/>
      <c r="K96" s="101"/>
      <c r="L96" s="101"/>
      <c r="M96" s="101"/>
    </row>
    <row r="97" spans="7:13">
      <c r="G97" s="1"/>
      <c r="H97" s="1"/>
      <c r="I97" s="1"/>
      <c r="J97" s="2"/>
      <c r="K97" s="101"/>
      <c r="L97" s="101"/>
      <c r="M97" s="101"/>
    </row>
    <row r="98" spans="7:13">
      <c r="G98" s="1"/>
      <c r="H98" s="1"/>
      <c r="I98" s="1"/>
      <c r="J98" s="2"/>
      <c r="K98" s="101"/>
      <c r="L98" s="101"/>
      <c r="M98" s="101"/>
    </row>
    <row r="99" spans="7:13">
      <c r="G99" s="1"/>
      <c r="H99" s="1"/>
      <c r="I99" s="1"/>
      <c r="J99" s="2"/>
      <c r="K99" s="101"/>
      <c r="L99" s="101"/>
    </row>
    <row r="100" spans="7:13">
      <c r="G100" s="1"/>
      <c r="H100" s="1"/>
      <c r="K100" s="101"/>
      <c r="L100" s="101"/>
      <c r="M100" s="101"/>
    </row>
    <row r="101" spans="7:13">
      <c r="G101" s="1"/>
      <c r="H101" s="1"/>
      <c r="I101" s="1"/>
      <c r="J101" s="2"/>
      <c r="K101" s="101"/>
      <c r="L101" s="101"/>
      <c r="M101" s="101"/>
    </row>
    <row r="103" spans="7:13">
      <c r="H103" s="1"/>
      <c r="J103" s="2"/>
    </row>
  </sheetData>
  <mergeCells count="28">
    <mergeCell ref="A2:J2"/>
    <mergeCell ref="A3:A4"/>
    <mergeCell ref="B3:F3"/>
    <mergeCell ref="G3:G4"/>
    <mergeCell ref="J3:J4"/>
    <mergeCell ref="H3:H4"/>
    <mergeCell ref="I3:I4"/>
    <mergeCell ref="A91:F91"/>
    <mergeCell ref="A89:A90"/>
    <mergeCell ref="A38:A40"/>
    <mergeCell ref="A43:A78"/>
    <mergeCell ref="A79:A87"/>
    <mergeCell ref="A41:A42"/>
    <mergeCell ref="J6:J7"/>
    <mergeCell ref="J8:J9"/>
    <mergeCell ref="J10:J11"/>
    <mergeCell ref="J14:J15"/>
    <mergeCell ref="A5:A17"/>
    <mergeCell ref="A18:A34"/>
    <mergeCell ref="J22:J24"/>
    <mergeCell ref="J25:J27"/>
    <mergeCell ref="J31:J33"/>
    <mergeCell ref="J18:J20"/>
    <mergeCell ref="J68:J69"/>
    <mergeCell ref="J66:J67"/>
    <mergeCell ref="J81:J82"/>
    <mergeCell ref="J51:J54"/>
    <mergeCell ref="J55:J57"/>
  </mergeCells>
  <pageMargins left="0.23622047901153601" right="0.23622047901153601" top="0.19685038924217199" bottom="0.19685038924217199" header="0" footer="0"/>
  <pageSetup paperSize="9" scale="72" fitToHeight="6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20" sqref="E20"/>
    </sheetView>
  </sheetViews>
  <sheetFormatPr defaultRowHeight="12.75"/>
  <cols>
    <col min="2" max="2" width="33.140625" customWidth="1"/>
    <col min="4" max="4" width="51.42578125" customWidth="1"/>
    <col min="5" max="5" width="30.28515625" customWidth="1"/>
  </cols>
  <sheetData>
    <row r="1" spans="1:5" ht="15.75">
      <c r="A1" s="278" t="s">
        <v>167</v>
      </c>
      <c r="B1" s="279"/>
      <c r="C1" s="278" t="s">
        <v>168</v>
      </c>
      <c r="D1" s="279"/>
      <c r="E1" s="163" t="s">
        <v>169</v>
      </c>
    </row>
    <row r="2" spans="1:5" ht="15">
      <c r="A2" s="164" t="s">
        <v>170</v>
      </c>
      <c r="B2" s="165">
        <v>2.07040501400001E+16</v>
      </c>
      <c r="C2" s="271" t="s">
        <v>75</v>
      </c>
      <c r="D2" s="272"/>
      <c r="E2" s="166">
        <v>6</v>
      </c>
    </row>
    <row r="3" spans="1:5" ht="15">
      <c r="A3" s="167" t="s">
        <v>171</v>
      </c>
      <c r="B3" s="168">
        <v>2.02257501400001E+16</v>
      </c>
      <c r="C3" s="264" t="s">
        <v>166</v>
      </c>
      <c r="D3" s="265"/>
      <c r="E3" s="169">
        <v>-1055.31</v>
      </c>
    </row>
    <row r="4" spans="1:5" ht="15">
      <c r="A4" s="170" t="s">
        <v>171</v>
      </c>
      <c r="B4" s="171">
        <v>2.02299991400111E+16</v>
      </c>
      <c r="C4" s="264" t="s">
        <v>172</v>
      </c>
      <c r="D4" s="265"/>
      <c r="E4" s="169">
        <v>1559.25</v>
      </c>
    </row>
    <row r="5" spans="1:5" ht="15">
      <c r="A5" s="167" t="s">
        <v>171</v>
      </c>
      <c r="B5" s="168">
        <v>2.02300241417001E+16</v>
      </c>
      <c r="C5" s="264" t="s">
        <v>174</v>
      </c>
      <c r="D5" s="265"/>
      <c r="E5" s="169">
        <v>546</v>
      </c>
    </row>
    <row r="6" spans="1:5" ht="15">
      <c r="A6" s="170" t="s">
        <v>171</v>
      </c>
      <c r="B6" s="171">
        <v>2.02300241419201E+16</v>
      </c>
      <c r="C6" s="264" t="s">
        <v>176</v>
      </c>
      <c r="D6" s="265"/>
      <c r="E6" s="169">
        <v>28.5</v>
      </c>
    </row>
    <row r="7" spans="1:5" ht="15">
      <c r="A7" s="167" t="s">
        <v>171</v>
      </c>
      <c r="B7" s="168">
        <v>2.02399991401001E+16</v>
      </c>
      <c r="C7" s="264" t="s">
        <v>178</v>
      </c>
      <c r="D7" s="265"/>
      <c r="E7" s="169">
        <v>2010</v>
      </c>
    </row>
    <row r="8" spans="1:5" ht="15">
      <c r="A8" s="170" t="s">
        <v>171</v>
      </c>
      <c r="B8" s="171">
        <v>2.02399991401011E+16</v>
      </c>
      <c r="C8" s="264" t="s">
        <v>62</v>
      </c>
      <c r="D8" s="265"/>
      <c r="E8" s="169">
        <v>841.2</v>
      </c>
    </row>
    <row r="9" spans="1:5" ht="15">
      <c r="A9" s="170">
        <v>903</v>
      </c>
      <c r="B9" s="171" t="s">
        <v>179</v>
      </c>
      <c r="C9" s="273" t="s">
        <v>180</v>
      </c>
      <c r="D9" s="274"/>
      <c r="E9" s="169">
        <v>90</v>
      </c>
    </row>
    <row r="10" spans="1:5" ht="15">
      <c r="A10" s="167" t="s">
        <v>171</v>
      </c>
      <c r="B10" s="168">
        <v>2.02453031400001E+16</v>
      </c>
      <c r="C10" s="264" t="s">
        <v>182</v>
      </c>
      <c r="D10" s="265"/>
      <c r="E10" s="169">
        <v>3653.5</v>
      </c>
    </row>
    <row r="11" spans="1:5" ht="15">
      <c r="A11" s="170" t="s">
        <v>171</v>
      </c>
      <c r="B11" s="171">
        <v>2.02499991400071E+16</v>
      </c>
      <c r="C11" s="264" t="s">
        <v>184</v>
      </c>
      <c r="D11" s="265"/>
      <c r="E11" s="169">
        <v>105</v>
      </c>
    </row>
    <row r="12" spans="1:5" ht="15">
      <c r="A12" s="167" t="s">
        <v>171</v>
      </c>
      <c r="B12" s="168">
        <v>2.07040501400001E+16</v>
      </c>
      <c r="C12" s="264" t="s">
        <v>75</v>
      </c>
      <c r="D12" s="265"/>
      <c r="E12" s="169">
        <v>177.8</v>
      </c>
    </row>
    <row r="13" spans="1:5" ht="15">
      <c r="A13" s="170" t="s">
        <v>185</v>
      </c>
      <c r="B13" s="171">
        <v>2.02299991400301E+16</v>
      </c>
      <c r="C13" s="264" t="s">
        <v>187</v>
      </c>
      <c r="D13" s="265"/>
      <c r="E13" s="169">
        <v>2658.6</v>
      </c>
    </row>
    <row r="14" spans="1:5" ht="15">
      <c r="A14" s="170" t="s">
        <v>188</v>
      </c>
      <c r="B14" s="171">
        <v>2.02299991400111E+16</v>
      </c>
      <c r="C14" s="264" t="s">
        <v>172</v>
      </c>
      <c r="D14" s="265"/>
      <c r="E14" s="169">
        <v>-1559.25</v>
      </c>
    </row>
    <row r="15" spans="1:5" ht="15">
      <c r="A15" s="172">
        <v>936</v>
      </c>
      <c r="B15" s="173" t="s">
        <v>189</v>
      </c>
      <c r="C15" s="275" t="s">
        <v>190</v>
      </c>
      <c r="D15" s="275"/>
      <c r="E15" s="169">
        <v>1567.885</v>
      </c>
    </row>
    <row r="16" spans="1:5" ht="15">
      <c r="A16" s="170" t="s">
        <v>188</v>
      </c>
      <c r="B16" s="171">
        <v>2.02299991400901E+16</v>
      </c>
      <c r="C16" s="276" t="s">
        <v>192</v>
      </c>
      <c r="D16" s="277"/>
      <c r="E16" s="169">
        <v>-57.1</v>
      </c>
    </row>
    <row r="17" spans="1:5" ht="15">
      <c r="A17" s="164" t="s">
        <v>188</v>
      </c>
      <c r="B17" s="165">
        <v>2.02299991400911E+16</v>
      </c>
      <c r="C17" s="271" t="s">
        <v>194</v>
      </c>
      <c r="D17" s="272"/>
      <c r="E17" s="169">
        <v>828.3</v>
      </c>
    </row>
    <row r="18" spans="1:5" ht="15">
      <c r="A18" s="167" t="s">
        <v>188</v>
      </c>
      <c r="B18" s="168">
        <v>2.02299991400971E+16</v>
      </c>
      <c r="C18" s="264" t="s">
        <v>196</v>
      </c>
      <c r="D18" s="265"/>
      <c r="E18" s="169">
        <v>-1949.5</v>
      </c>
    </row>
    <row r="19" spans="1:5" ht="15">
      <c r="A19" s="170" t="s">
        <v>188</v>
      </c>
      <c r="B19" s="171">
        <v>2.02350821400001E+16</v>
      </c>
      <c r="C19" s="264" t="s">
        <v>198</v>
      </c>
      <c r="D19" s="265"/>
      <c r="E19" s="169">
        <v>-709</v>
      </c>
    </row>
    <row r="20" spans="1:5" ht="15">
      <c r="A20" s="167" t="s">
        <v>188</v>
      </c>
      <c r="B20" s="168">
        <v>2.02499991400091E+16</v>
      </c>
      <c r="C20" s="264" t="s">
        <v>200</v>
      </c>
      <c r="D20" s="265"/>
      <c r="E20" s="169">
        <v>2071.1</v>
      </c>
    </row>
    <row r="21" spans="1:5" ht="15">
      <c r="A21" s="170" t="s">
        <v>188</v>
      </c>
      <c r="B21" s="171">
        <v>2.02499991400101E+16</v>
      </c>
      <c r="C21" s="264" t="s">
        <v>202</v>
      </c>
      <c r="D21" s="265"/>
      <c r="E21" s="169">
        <v>82.5</v>
      </c>
    </row>
    <row r="22" spans="1:5" ht="15">
      <c r="A22" s="167" t="s">
        <v>188</v>
      </c>
      <c r="B22" s="168">
        <v>2.02499991400131E+16</v>
      </c>
      <c r="C22" s="264" t="s">
        <v>204</v>
      </c>
      <c r="D22" s="265"/>
      <c r="E22" s="169">
        <v>-2500</v>
      </c>
    </row>
    <row r="23" spans="1:5" ht="15">
      <c r="A23" s="170" t="s">
        <v>188</v>
      </c>
      <c r="B23" s="171">
        <v>2.07040501400001E+16</v>
      </c>
      <c r="C23" s="264" t="s">
        <v>75</v>
      </c>
      <c r="D23" s="265"/>
      <c r="E23" s="169">
        <v>2731.7</v>
      </c>
    </row>
    <row r="24" spans="1:5" ht="15">
      <c r="A24" s="167" t="s">
        <v>205</v>
      </c>
      <c r="B24" s="168">
        <v>2.02499991400131E+16</v>
      </c>
      <c r="C24" s="264" t="s">
        <v>204</v>
      </c>
      <c r="D24" s="265"/>
      <c r="E24" s="169">
        <v>2500</v>
      </c>
    </row>
    <row r="25" spans="1:5" ht="15">
      <c r="A25" s="172" t="s">
        <v>205</v>
      </c>
      <c r="B25" s="173">
        <v>2.07040501400001E+16</v>
      </c>
      <c r="C25" s="266" t="s">
        <v>75</v>
      </c>
      <c r="D25" s="267"/>
      <c r="E25" s="174">
        <v>600</v>
      </c>
    </row>
    <row r="26" spans="1:5" ht="18.75">
      <c r="A26" s="268" t="s">
        <v>206</v>
      </c>
      <c r="B26" s="269"/>
      <c r="C26" s="269"/>
      <c r="D26" s="270"/>
      <c r="E26" s="175">
        <f>SUM(E2:E25)</f>
        <v>14227.174999999999</v>
      </c>
    </row>
  </sheetData>
  <mergeCells count="27">
    <mergeCell ref="C5:D5"/>
    <mergeCell ref="A1:B1"/>
    <mergeCell ref="C1:D1"/>
    <mergeCell ref="C2:D2"/>
    <mergeCell ref="C3:D3"/>
    <mergeCell ref="C4:D4"/>
    <mergeCell ref="C17:D17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4:D24"/>
    <mergeCell ref="C25:D25"/>
    <mergeCell ref="A26:D26"/>
    <mergeCell ref="C18:D18"/>
    <mergeCell ref="C19:D19"/>
    <mergeCell ref="C20:D20"/>
    <mergeCell ref="C21:D21"/>
    <mergeCell ref="C22:D22"/>
    <mergeCell ref="C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Безвозмездные 2024-2026</vt:lpstr>
      <vt:lpstr>Местные 2024-2026</vt:lpstr>
      <vt:lpstr>Лист1</vt:lpstr>
      <vt:lpstr>'Безвозмездные 2024-2026'!_ФильтрБазыДанных</vt:lpstr>
      <vt:lpstr>'Местные 2024-2026'!_ФильтрБазыДанных</vt:lpstr>
      <vt:lpstr>'Безвозмездные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</dc:creator>
  <cp:lastModifiedBy>RASHOD</cp:lastModifiedBy>
  <cp:lastPrinted>2024-09-18T04:59:31Z</cp:lastPrinted>
  <dcterms:created xsi:type="dcterms:W3CDTF">2024-09-17T11:28:45Z</dcterms:created>
  <dcterms:modified xsi:type="dcterms:W3CDTF">2024-09-18T05:00:33Z</dcterms:modified>
</cp:coreProperties>
</file>